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5840" activeTab="1"/>
  </bookViews>
  <sheets>
    <sheet name="пр.1 ресурсное об. программы" sheetId="12" r:id="rId1"/>
    <sheet name="пр.2 пргнозная оценка " sheetId="11" r:id="rId2"/>
    <sheet name="пр.3 индикаторы" sheetId="5" r:id="rId3"/>
    <sheet name="пр.8 доли" sheetId="7" r:id="rId4"/>
  </sheets>
  <calcPr calcId="181029"/>
</workbook>
</file>

<file path=xl/calcChain.xml><?xml version="1.0" encoding="utf-8"?>
<calcChain xmlns="http://schemas.openxmlformats.org/spreadsheetml/2006/main">
  <c r="F31" i="12" l="1"/>
  <c r="F114" i="11"/>
  <c r="F167" i="11"/>
  <c r="G167" i="11"/>
  <c r="H167" i="11"/>
  <c r="D167" i="11"/>
  <c r="H107" i="12" l="1"/>
  <c r="I107" i="12"/>
  <c r="J107" i="12"/>
  <c r="G107" i="12"/>
  <c r="G197" i="11" l="1"/>
  <c r="H197" i="11"/>
  <c r="E112" i="11"/>
  <c r="F112" i="11"/>
  <c r="E113" i="11"/>
  <c r="F113" i="11"/>
  <c r="F197" i="11" s="1"/>
  <c r="E114" i="11"/>
  <c r="E115" i="11"/>
  <c r="F115" i="11"/>
  <c r="E116" i="11"/>
  <c r="E111" i="11" s="1"/>
  <c r="F116" i="11"/>
  <c r="E117" i="11"/>
  <c r="F117" i="11"/>
  <c r="D114" i="11"/>
  <c r="D115" i="11"/>
  <c r="D116" i="11"/>
  <c r="D117" i="11"/>
  <c r="D112" i="11"/>
  <c r="D153" i="11"/>
  <c r="E153" i="11"/>
  <c r="D174" i="11"/>
  <c r="E174" i="11"/>
  <c r="F174" i="11"/>
  <c r="D181" i="11"/>
  <c r="E181" i="11"/>
  <c r="F181" i="11"/>
  <c r="C187" i="11"/>
  <c r="C186" i="11"/>
  <c r="C185" i="11"/>
  <c r="C184" i="11"/>
  <c r="C181" i="11" s="1"/>
  <c r="C183" i="11"/>
  <c r="C182" i="11"/>
  <c r="C173" i="11"/>
  <c r="C172" i="11"/>
  <c r="C171" i="11"/>
  <c r="C170" i="11"/>
  <c r="C169" i="11"/>
  <c r="C168" i="11"/>
  <c r="E167" i="11"/>
  <c r="C167" i="11" s="1"/>
  <c r="C159" i="11"/>
  <c r="C158" i="11"/>
  <c r="C157" i="11"/>
  <c r="C156" i="11"/>
  <c r="C155" i="11"/>
  <c r="C154" i="11"/>
  <c r="C150" i="11"/>
  <c r="D139" i="11"/>
  <c r="E139" i="11"/>
  <c r="F139" i="11"/>
  <c r="C145" i="11"/>
  <c r="C144" i="11"/>
  <c r="C143" i="11"/>
  <c r="C142" i="11"/>
  <c r="C141" i="11"/>
  <c r="C140" i="11"/>
  <c r="D146" i="11"/>
  <c r="C146" i="11" s="1"/>
  <c r="E146" i="11"/>
  <c r="C147" i="11"/>
  <c r="C148" i="11"/>
  <c r="C149" i="11"/>
  <c r="C151" i="11"/>
  <c r="C152" i="11"/>
  <c r="C153" i="11" l="1"/>
  <c r="C139" i="11"/>
  <c r="F16" i="11"/>
  <c r="F125" i="11"/>
  <c r="F118" i="11"/>
  <c r="F111" i="11"/>
  <c r="F83" i="11"/>
  <c r="F79" i="11"/>
  <c r="F76" i="11" s="1"/>
  <c r="F70" i="11"/>
  <c r="F67" i="11" s="1"/>
  <c r="F61" i="11"/>
  <c r="F198" i="11" s="1"/>
  <c r="F195" i="11" s="1"/>
  <c r="F11" i="11"/>
  <c r="F204" i="11" s="1"/>
  <c r="F12" i="11"/>
  <c r="E12" i="11"/>
  <c r="F205" i="11" l="1"/>
  <c r="F202" i="11" s="1"/>
  <c r="F58" i="11"/>
  <c r="F9" i="11"/>
  <c r="F23" i="12"/>
  <c r="G23" i="12"/>
  <c r="H23" i="12"/>
  <c r="I23" i="12"/>
  <c r="J23" i="12"/>
  <c r="F14" i="12"/>
  <c r="F15" i="12"/>
  <c r="F16" i="12"/>
  <c r="F17" i="12"/>
  <c r="G14" i="12"/>
  <c r="H14" i="12"/>
  <c r="I14" i="12"/>
  <c r="J14" i="12"/>
  <c r="G15" i="12"/>
  <c r="H15" i="12"/>
  <c r="I15" i="12"/>
  <c r="J15" i="12"/>
  <c r="G16" i="12"/>
  <c r="G17" i="12"/>
  <c r="H17" i="12"/>
  <c r="I17" i="12"/>
  <c r="J17" i="12"/>
  <c r="F110" i="12"/>
  <c r="F109" i="12"/>
  <c r="F108" i="12"/>
  <c r="F107" i="12"/>
  <c r="J135" i="12"/>
  <c r="I135" i="12"/>
  <c r="H135" i="12"/>
  <c r="G135" i="12"/>
  <c r="F135" i="12"/>
  <c r="J130" i="12"/>
  <c r="I130" i="12"/>
  <c r="H130" i="12"/>
  <c r="G130" i="12"/>
  <c r="F130" i="12"/>
  <c r="F13" i="12" l="1"/>
  <c r="G108" i="12"/>
  <c r="H108" i="12"/>
  <c r="I108" i="12"/>
  <c r="J108" i="12"/>
  <c r="F106" i="12"/>
  <c r="F140" i="12"/>
  <c r="G140" i="12"/>
  <c r="H140" i="12"/>
  <c r="I140" i="12"/>
  <c r="J140" i="12"/>
  <c r="F147" i="12"/>
  <c r="G147" i="12"/>
  <c r="H147" i="12"/>
  <c r="I147" i="12"/>
  <c r="J147" i="12"/>
  <c r="G74" i="12" l="1"/>
  <c r="H74" i="12" l="1"/>
  <c r="I74" i="12"/>
  <c r="I77" i="12"/>
  <c r="H77" i="12"/>
  <c r="G77" i="12"/>
  <c r="F77" i="12"/>
  <c r="F74" i="12"/>
  <c r="J119" i="12" l="1"/>
  <c r="I119" i="12"/>
  <c r="H119" i="12"/>
  <c r="G119" i="12"/>
  <c r="F119" i="12"/>
  <c r="G115" i="12"/>
  <c r="G112" i="12" s="1"/>
  <c r="F112" i="12"/>
  <c r="J110" i="12"/>
  <c r="I110" i="12"/>
  <c r="H110" i="12"/>
  <c r="G110" i="12"/>
  <c r="J96" i="12"/>
  <c r="I96" i="12"/>
  <c r="H96" i="12"/>
  <c r="G96" i="12"/>
  <c r="F96" i="12"/>
  <c r="J94" i="12"/>
  <c r="I94" i="12"/>
  <c r="H94" i="12"/>
  <c r="G94" i="12"/>
  <c r="F94" i="12"/>
  <c r="J93" i="12"/>
  <c r="I93" i="12"/>
  <c r="H93" i="12"/>
  <c r="G93" i="12"/>
  <c r="F93" i="12"/>
  <c r="J92" i="12"/>
  <c r="I92" i="12"/>
  <c r="H92" i="12"/>
  <c r="G92" i="12"/>
  <c r="F92" i="12"/>
  <c r="J91" i="12"/>
  <c r="I91" i="12"/>
  <c r="H91" i="12"/>
  <c r="G91" i="12"/>
  <c r="F91" i="12"/>
  <c r="J84" i="12"/>
  <c r="I84" i="12"/>
  <c r="H84" i="12"/>
  <c r="G84" i="12"/>
  <c r="F84" i="12"/>
  <c r="J77" i="12"/>
  <c r="J75" i="12"/>
  <c r="I75" i="12"/>
  <c r="H75" i="12"/>
  <c r="G75" i="12"/>
  <c r="F75" i="12"/>
  <c r="J74" i="12"/>
  <c r="J73" i="12"/>
  <c r="I73" i="12"/>
  <c r="H73" i="12"/>
  <c r="G73" i="12"/>
  <c r="F73" i="12"/>
  <c r="J72" i="12"/>
  <c r="I72" i="12"/>
  <c r="H72" i="12"/>
  <c r="G72" i="12"/>
  <c r="F72" i="12"/>
  <c r="J58" i="12"/>
  <c r="I58" i="12"/>
  <c r="H58" i="12"/>
  <c r="G58" i="12"/>
  <c r="F58" i="12"/>
  <c r="J34" i="12"/>
  <c r="I34" i="12"/>
  <c r="H34" i="12"/>
  <c r="G34" i="12"/>
  <c r="F34" i="12"/>
  <c r="J32" i="12"/>
  <c r="I32" i="12"/>
  <c r="H32" i="12"/>
  <c r="G32" i="12"/>
  <c r="F32" i="12"/>
  <c r="J31" i="12"/>
  <c r="I31" i="12"/>
  <c r="H31" i="12"/>
  <c r="G31" i="12"/>
  <c r="J30" i="12"/>
  <c r="I30" i="12"/>
  <c r="H30" i="12"/>
  <c r="G30" i="12"/>
  <c r="F30" i="12"/>
  <c r="J29" i="12"/>
  <c r="I29" i="12"/>
  <c r="H29" i="12"/>
  <c r="G29" i="12"/>
  <c r="F29" i="12"/>
  <c r="F18" i="12"/>
  <c r="C194" i="11"/>
  <c r="C193" i="11"/>
  <c r="C192" i="11"/>
  <c r="C191" i="11"/>
  <c r="C190" i="11"/>
  <c r="C189" i="11"/>
  <c r="E188" i="11"/>
  <c r="D188" i="11"/>
  <c r="C180" i="11"/>
  <c r="C179" i="11"/>
  <c r="C178" i="11"/>
  <c r="C177" i="11"/>
  <c r="C176" i="11"/>
  <c r="C175" i="11"/>
  <c r="C166" i="11"/>
  <c r="C165" i="11"/>
  <c r="C164" i="11"/>
  <c r="C163" i="11"/>
  <c r="C162" i="11"/>
  <c r="C161" i="11"/>
  <c r="E160" i="11"/>
  <c r="D160" i="11"/>
  <c r="C138" i="11"/>
  <c r="C137" i="11"/>
  <c r="C136" i="11"/>
  <c r="C135" i="11"/>
  <c r="C134" i="11"/>
  <c r="C133" i="11"/>
  <c r="E132" i="11"/>
  <c r="D132" i="11"/>
  <c r="C131" i="11"/>
  <c r="C130" i="11"/>
  <c r="C129" i="11"/>
  <c r="C128" i="11"/>
  <c r="C127" i="11"/>
  <c r="C126" i="11"/>
  <c r="E125" i="11"/>
  <c r="D125" i="11"/>
  <c r="C124" i="11"/>
  <c r="C123" i="11"/>
  <c r="C122" i="11"/>
  <c r="C121" i="11"/>
  <c r="C119" i="11"/>
  <c r="E118" i="11"/>
  <c r="C110" i="11"/>
  <c r="C109" i="11"/>
  <c r="C108" i="11"/>
  <c r="C107" i="11"/>
  <c r="C106" i="11"/>
  <c r="C105" i="11"/>
  <c r="E104" i="11"/>
  <c r="D104" i="11"/>
  <c r="C103" i="11"/>
  <c r="C102" i="11"/>
  <c r="C101" i="11"/>
  <c r="C99" i="11"/>
  <c r="C98" i="11"/>
  <c r="D97" i="11"/>
  <c r="C96" i="11"/>
  <c r="C95" i="11"/>
  <c r="C94" i="11"/>
  <c r="C92" i="11"/>
  <c r="C91" i="11"/>
  <c r="D90" i="11"/>
  <c r="C89" i="11"/>
  <c r="C88" i="11"/>
  <c r="C87" i="11"/>
  <c r="C86" i="11"/>
  <c r="C85" i="11"/>
  <c r="C84" i="11"/>
  <c r="E83" i="11"/>
  <c r="D83" i="11"/>
  <c r="E82" i="11"/>
  <c r="D82" i="11"/>
  <c r="E81" i="11"/>
  <c r="D81" i="11"/>
  <c r="E80" i="11"/>
  <c r="D80" i="11"/>
  <c r="D79" i="11"/>
  <c r="E78" i="11"/>
  <c r="E197" i="11" s="1"/>
  <c r="D78" i="11"/>
  <c r="E77" i="11"/>
  <c r="D77" i="11"/>
  <c r="C75" i="11"/>
  <c r="C74" i="11"/>
  <c r="C73" i="11"/>
  <c r="C72" i="11"/>
  <c r="C71" i="11"/>
  <c r="E70" i="11"/>
  <c r="E67" i="11" s="1"/>
  <c r="D70" i="11"/>
  <c r="D67" i="11" s="1"/>
  <c r="C69" i="11"/>
  <c r="C68" i="11"/>
  <c r="C66" i="11"/>
  <c r="C65" i="11"/>
  <c r="C64" i="11"/>
  <c r="C63" i="11"/>
  <c r="C62" i="11"/>
  <c r="E61" i="11"/>
  <c r="D61" i="11"/>
  <c r="C60" i="11"/>
  <c r="C59" i="11"/>
  <c r="C57" i="11"/>
  <c r="C56" i="11"/>
  <c r="C55" i="11"/>
  <c r="C54" i="11"/>
  <c r="C53" i="11"/>
  <c r="C52" i="11"/>
  <c r="E51" i="11"/>
  <c r="D51" i="11"/>
  <c r="C50" i="11"/>
  <c r="C49" i="11"/>
  <c r="C48" i="11"/>
  <c r="C47" i="11"/>
  <c r="C46" i="11"/>
  <c r="C45" i="11"/>
  <c r="E44" i="11"/>
  <c r="D44" i="11"/>
  <c r="C43" i="11"/>
  <c r="C42" i="11"/>
  <c r="C41" i="11"/>
  <c r="C40" i="11"/>
  <c r="C39" i="11"/>
  <c r="C38" i="11"/>
  <c r="E37" i="11"/>
  <c r="D37" i="11"/>
  <c r="C36" i="11"/>
  <c r="C35" i="11"/>
  <c r="C34" i="11"/>
  <c r="C33" i="11"/>
  <c r="C32" i="11"/>
  <c r="C31" i="11"/>
  <c r="E30" i="11"/>
  <c r="D30" i="11"/>
  <c r="C29" i="11"/>
  <c r="C28" i="11"/>
  <c r="C27" i="11"/>
  <c r="C26" i="11"/>
  <c r="C25" i="11"/>
  <c r="C24" i="11"/>
  <c r="E23" i="11"/>
  <c r="D23" i="11"/>
  <c r="C22" i="11"/>
  <c r="C21" i="11"/>
  <c r="C20" i="11"/>
  <c r="C19" i="11"/>
  <c r="C18" i="11"/>
  <c r="C17" i="11"/>
  <c r="E16" i="11"/>
  <c r="D16" i="11"/>
  <c r="E15" i="11"/>
  <c r="D15" i="11"/>
  <c r="E14" i="11"/>
  <c r="D14" i="11"/>
  <c r="E13" i="11"/>
  <c r="D13" i="11"/>
  <c r="D12" i="11"/>
  <c r="E11" i="11"/>
  <c r="D11" i="11"/>
  <c r="E10" i="11"/>
  <c r="D10" i="11"/>
  <c r="D198" i="11" l="1"/>
  <c r="E58" i="11"/>
  <c r="C174" i="11"/>
  <c r="D205" i="11"/>
  <c r="E204" i="11"/>
  <c r="C16" i="11"/>
  <c r="C11" i="11"/>
  <c r="C114" i="11"/>
  <c r="C116" i="11"/>
  <c r="F11" i="12"/>
  <c r="F9" i="12"/>
  <c r="G18" i="12"/>
  <c r="H71" i="12"/>
  <c r="G13" i="12"/>
  <c r="J12" i="12"/>
  <c r="F90" i="12"/>
  <c r="J90" i="12"/>
  <c r="I90" i="12"/>
  <c r="C23" i="11"/>
  <c r="C30" i="11"/>
  <c r="J10" i="12"/>
  <c r="G12" i="12"/>
  <c r="G10" i="12"/>
  <c r="I9" i="12"/>
  <c r="G109" i="12"/>
  <c r="G106" i="12" s="1"/>
  <c r="H21" i="12"/>
  <c r="H16" i="12" s="1"/>
  <c r="H28" i="12"/>
  <c r="I71" i="12"/>
  <c r="G71" i="12"/>
  <c r="F12" i="12"/>
  <c r="H115" i="12"/>
  <c r="I115" i="12" s="1"/>
  <c r="G9" i="12"/>
  <c r="H10" i="12"/>
  <c r="G28" i="12"/>
  <c r="F28" i="12"/>
  <c r="J28" i="12"/>
  <c r="H12" i="12"/>
  <c r="G90" i="12"/>
  <c r="C37" i="11"/>
  <c r="E196" i="11"/>
  <c r="E203" i="11" s="1"/>
  <c r="D199" i="11"/>
  <c r="D206" i="11" s="1"/>
  <c r="D201" i="11"/>
  <c r="D208" i="11" s="1"/>
  <c r="F10" i="12"/>
  <c r="I10" i="12"/>
  <c r="I12" i="12"/>
  <c r="I28" i="12"/>
  <c r="F71" i="12"/>
  <c r="J71" i="12"/>
  <c r="H90" i="12"/>
  <c r="C61" i="11"/>
  <c r="C83" i="11"/>
  <c r="C104" i="11"/>
  <c r="C112" i="11"/>
  <c r="C44" i="11"/>
  <c r="C70" i="11"/>
  <c r="D76" i="11"/>
  <c r="D200" i="11"/>
  <c r="C13" i="11"/>
  <c r="C67" i="11"/>
  <c r="C80" i="11"/>
  <c r="E200" i="11"/>
  <c r="E207" i="11" s="1"/>
  <c r="E100" i="11"/>
  <c r="C100" i="11" s="1"/>
  <c r="C115" i="11"/>
  <c r="C117" i="11"/>
  <c r="C125" i="11"/>
  <c r="C132" i="11"/>
  <c r="E201" i="11"/>
  <c r="E208" i="11" s="1"/>
  <c r="E199" i="11"/>
  <c r="E206" i="11" s="1"/>
  <c r="E9" i="11"/>
  <c r="C15" i="11"/>
  <c r="C51" i="11"/>
  <c r="C160" i="11"/>
  <c r="C188" i="11"/>
  <c r="D207" i="11"/>
  <c r="H9" i="12"/>
  <c r="J9" i="12"/>
  <c r="C10" i="11"/>
  <c r="C14" i="11"/>
  <c r="C78" i="11"/>
  <c r="C82" i="11"/>
  <c r="D58" i="11"/>
  <c r="C58" i="11" s="1"/>
  <c r="C77" i="11"/>
  <c r="C81" i="11"/>
  <c r="D9" i="11"/>
  <c r="C12" i="11"/>
  <c r="D196" i="11"/>
  <c r="F8" i="12" l="1"/>
  <c r="I21" i="12"/>
  <c r="I16" i="12" s="1"/>
  <c r="C200" i="11"/>
  <c r="J21" i="12"/>
  <c r="J16" i="12" s="1"/>
  <c r="C208" i="11"/>
  <c r="H18" i="12"/>
  <c r="G11" i="12"/>
  <c r="G8" i="12" s="1"/>
  <c r="H109" i="12"/>
  <c r="H106" i="12" s="1"/>
  <c r="H112" i="12"/>
  <c r="C201" i="11"/>
  <c r="C206" i="11"/>
  <c r="C199" i="11"/>
  <c r="E97" i="11"/>
  <c r="E93" i="11" s="1"/>
  <c r="C207" i="11"/>
  <c r="C9" i="11"/>
  <c r="I109" i="12"/>
  <c r="I106" i="12" s="1"/>
  <c r="J115" i="12"/>
  <c r="I112" i="12"/>
  <c r="D120" i="11"/>
  <c r="D113" i="11" s="1"/>
  <c r="D197" i="11" s="1"/>
  <c r="C196" i="11"/>
  <c r="D203" i="11"/>
  <c r="C197" i="11" l="1"/>
  <c r="D204" i="11"/>
  <c r="C97" i="11"/>
  <c r="J18" i="12"/>
  <c r="I13" i="12"/>
  <c r="I18" i="12"/>
  <c r="H11" i="12"/>
  <c r="H8" i="12" s="1"/>
  <c r="H13" i="12"/>
  <c r="I11" i="12"/>
  <c r="I8" i="12" s="1"/>
  <c r="J112" i="12"/>
  <c r="J109" i="12"/>
  <c r="J106" i="12" s="1"/>
  <c r="J13" i="12"/>
  <c r="C203" i="11"/>
  <c r="D118" i="11"/>
  <c r="C118" i="11" s="1"/>
  <c r="C120" i="11"/>
  <c r="D111" i="11"/>
  <c r="C111" i="11" s="1"/>
  <c r="E90" i="11"/>
  <c r="C90" i="11" s="1"/>
  <c r="C93" i="11"/>
  <c r="E79" i="11"/>
  <c r="E198" i="11" s="1"/>
  <c r="E205" i="11" s="1"/>
  <c r="J11" i="12" l="1"/>
  <c r="J8" i="12" s="1"/>
  <c r="E76" i="11"/>
  <c r="C76" i="11" s="1"/>
  <c r="C79" i="11"/>
  <c r="C113" i="11"/>
  <c r="D195" i="11" l="1"/>
  <c r="E195" i="11"/>
  <c r="C198" i="11"/>
  <c r="C195" i="11" l="1"/>
  <c r="C204" i="11"/>
  <c r="D202" i="11"/>
  <c r="E202" i="11"/>
  <c r="C205" i="11"/>
  <c r="C202" i="11" l="1"/>
</calcChain>
</file>

<file path=xl/sharedStrings.xml><?xml version="1.0" encoding="utf-8"?>
<sst xmlns="http://schemas.openxmlformats.org/spreadsheetml/2006/main" count="549" uniqueCount="223">
  <si>
    <t>Всего</t>
  </si>
  <si>
    <t>Федеральный бюджет</t>
  </si>
  <si>
    <t>Инвестиционная надбавка</t>
  </si>
  <si>
    <t>№</t>
  </si>
  <si>
    <t>1.1.1.</t>
  </si>
  <si>
    <t>ВСЕГО:</t>
  </si>
  <si>
    <t>1.</t>
  </si>
  <si>
    <t>1.1.</t>
  </si>
  <si>
    <t>1.2.</t>
  </si>
  <si>
    <t>1.2.1.</t>
  </si>
  <si>
    <t>2.</t>
  </si>
  <si>
    <t>2.1.</t>
  </si>
  <si>
    <t>2.1.1.</t>
  </si>
  <si>
    <t>Наименование программы /подпрограммы/ индикатора</t>
  </si>
  <si>
    <t>Единица измерения</t>
  </si>
  <si>
    <t>Значение показателей</t>
  </si>
  <si>
    <t>Плановый период</t>
  </si>
  <si>
    <t>Наименование муниципальной программы, подпрограммы муниципальной программы, основного мероприятия.</t>
  </si>
  <si>
    <t>Источники финансирования</t>
  </si>
  <si>
    <t>Объем финансирования, тыс.руб.</t>
  </si>
  <si>
    <t>ОАО "РИК"</t>
  </si>
  <si>
    <t>Внебюджетные источники</t>
  </si>
  <si>
    <t>Государственный бюджет РС(Я)</t>
  </si>
  <si>
    <t>Местный бюджет</t>
  </si>
  <si>
    <t>Итоговый результат по всем подпрограммам</t>
  </si>
  <si>
    <t>Цель программы: Обеспечение конституционных прав граждан Алданского района на доступ к культурным ценностям, свободу творчества и участие в культурной жизни</t>
  </si>
  <si>
    <t>Показатель, индикатор, утвержденный муниципальной программой</t>
  </si>
  <si>
    <t>Удельный вес целевого индикатора в разрезе задачи</t>
  </si>
  <si>
    <t>Удельный вес задачи в разрезе подпрограммы</t>
  </si>
  <si>
    <t>Удельный вес подрограммы в разрезе программы</t>
  </si>
  <si>
    <t>2020 год</t>
  </si>
  <si>
    <t>Мероприятие № 1. Расходы на обеспечение деятельности (оказание услуг) муниципальных учреждений</t>
  </si>
  <si>
    <t>Мероприятие № 1. Культурно-массовые и информационно-просветительские мероприятия</t>
  </si>
  <si>
    <t>3.1.</t>
  </si>
  <si>
    <t>3.</t>
  </si>
  <si>
    <t>3.1.1.</t>
  </si>
  <si>
    <t>4.</t>
  </si>
  <si>
    <t>4.1.</t>
  </si>
  <si>
    <t>4.2.</t>
  </si>
  <si>
    <t>4.1.1.</t>
  </si>
  <si>
    <t>2018 год</t>
  </si>
  <si>
    <t>Итого по подпрограмме № 4</t>
  </si>
  <si>
    <t>%</t>
  </si>
  <si>
    <t>ед.</t>
  </si>
  <si>
    <t>Итого по подпрограмме № 3</t>
  </si>
  <si>
    <t>4.2.1.</t>
  </si>
  <si>
    <t>Итого по подпрограмме № 2</t>
  </si>
  <si>
    <t>Мероприятие № 1. Укрепление материально-технической базы учреждений культуры и искусства</t>
  </si>
  <si>
    <t>Задача № 1.  Создание условий для развития культурно-досуговой деятельности, народной культуры, реализация культурного и духовного потенциала жителей Алданского района</t>
  </si>
  <si>
    <t>Задача № 1. Создание условий для развития культурно-досуговой деятельности, народной культуры, реализации культурного и духовного потенциала жителей Алданского района</t>
  </si>
  <si>
    <t xml:space="preserve">Задача № 1.  Повышение доступности и качества библиотечного обслуживания населения </t>
  </si>
  <si>
    <t xml:space="preserve">Задача № 1. Повышение доступности и качества библиотечного обслуживания населения </t>
  </si>
  <si>
    <t>Мероприятие № 2. Выполнение отдельных государственных полномочий по комплектованию, хранению, учету и использованию документов архивного фонда РС (Я)</t>
  </si>
  <si>
    <t>2019 год</t>
  </si>
  <si>
    <t>Мероприятие № 3. 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ср. ГБ)</t>
  </si>
  <si>
    <t>Мероприятие № 1.  Расширение доступности театрального искусства для различных слоев населения (гастрольная, рекламная деятельность и т.д.)</t>
  </si>
  <si>
    <t>Мероприятие №2. Создание, издание, переиздание литературных произведений, перевод, редактирование, художественное оформление, составление сборников и т.д.)</t>
  </si>
  <si>
    <t>Мероприятие № 2. Создание современной модели библиотечного обслуживания</t>
  </si>
  <si>
    <t>Мероприятие № 3. Модернизация информационно-библиотечного обслуживания</t>
  </si>
  <si>
    <t>Мероприятие №4. 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ср. ГБ)</t>
  </si>
  <si>
    <t xml:space="preserve">Мероприятие №7. Софинансирование расходных обязательств по оказанию муниципальных услуг (выполнению муниципальных функций), в связи с увеличением минимального размера оплаты труда работников учреждений бюджетного сектора экономики (за счет средств МБ)
</t>
  </si>
  <si>
    <t>Цель программы: обеспечение конституционных прав граждан Алданского района на доступ к культурным ценностям, свободу творчества и участие в культурной жизни</t>
  </si>
  <si>
    <t>Задача № 1.  Организация поддержки профессиональной и творческой деятельности</t>
  </si>
  <si>
    <t>итого по задаче 1</t>
  </si>
  <si>
    <t>итого по задаче 2</t>
  </si>
  <si>
    <t>Задача № 2.  Повышение уровня комплектования библиотечных  фондов, обеспечение их сохранности</t>
  </si>
  <si>
    <t xml:space="preserve">Удельные веса, предназначенные для оценки достижения конечных результатов муниципальной программы                                                 "Развитие культуры Алданского района на 2020 - 2024 гг." </t>
  </si>
  <si>
    <t>2021 год</t>
  </si>
  <si>
    <t>2022 год</t>
  </si>
  <si>
    <t>2023 год</t>
  </si>
  <si>
    <t>2024 год</t>
  </si>
  <si>
    <t>Увеличение численности участников социально-культурной деятельности, по сравнению с предыдущим годом</t>
  </si>
  <si>
    <t>Количество мероприятий по пропаганде эпосов народов Республики Саха (Якутия)</t>
  </si>
  <si>
    <t>Задача № 2. Сохранение, развитие и пропаганда эпических традиций</t>
  </si>
  <si>
    <t>Количество проведенных мероприятий, направленных на поддержку профессиональной творческой деятельности</t>
  </si>
  <si>
    <t>Задача № 1.  Укрепление кадрового потенциала, материально-технического обеспечения</t>
  </si>
  <si>
    <t>Увеличение посещений библиотеки (в стационарных условиях и вне стационара), по сравнению с предыдущим годом</t>
  </si>
  <si>
    <t>Увеличение количества библиографических записей в сводном электронном каталоге библиотек,  по сравнению с предыдущим годом</t>
  </si>
  <si>
    <t>1</t>
  </si>
  <si>
    <t>Мероприятие № 3. Софинансирование расходных обязательств по оказанию муниципальных услуг (выполнению муниципальных функций), в связи с увеличением минимального размера оплаты труда работников учреждений бюджетного сектора экономики (за счет ср. ГБ)</t>
  </si>
  <si>
    <t>Мероприятие № 5. 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средств МБ)</t>
  </si>
  <si>
    <t xml:space="preserve">Мероприятие №6. Софинансирование расходных обязательств по оказанию муниципальных услуг (выполнению муниципальных функций), в связи с увеличением минимального размера оплаты труда работников учреждений бюджетного сектора экономики (за счет средств ГБ)
</t>
  </si>
  <si>
    <t>Мероприятие № 2. Мероприятия, направленные на защиту, хранение, фиксацию и обеспечение сохранности эпического наследия</t>
  </si>
  <si>
    <t>Мероприятие № 2. Поддержка отрасли культуры (за счет средств МБ)</t>
  </si>
  <si>
    <t>Мероприятие № 3. Обеспечение развития и укрепления материально-технической базы муниципальных домов культуры</t>
  </si>
  <si>
    <t>Мероприятие №5. Софинансирование расходных обязательств по оказанию муниципальных услуг (выполнению муниципальных функций), в связи с увеличением минимального оплаты труда работников учреждений бюджетного сектора экономики (за счет средств ГБ)</t>
  </si>
  <si>
    <t xml:space="preserve">Мероприятие №6 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средств ГБ)
</t>
  </si>
  <si>
    <t>Итоговый результат</t>
  </si>
  <si>
    <t>Ресурсное обеспечение реализации муниципальной программы</t>
  </si>
  <si>
    <t>( рублей )</t>
  </si>
  <si>
    <t>Статус структурного элемента</t>
  </si>
  <si>
    <t>Наименование муниципальной программы, подпрограммы, мероприятия</t>
  </si>
  <si>
    <t>Наименование регионального проекта, в рамках которого реализуется мероприятие*</t>
  </si>
  <si>
    <t>№ мероприятия, соответствующей плану мероприятия по реализации Стратегии социально-экономического развития МО "Алданский район" на период до 2030 года (М-Х-Х-Х-Х)*</t>
  </si>
  <si>
    <t>Источник финансирования</t>
  </si>
  <si>
    <t>Объем бюджетных ассигнований</t>
  </si>
  <si>
    <t>Муниципальная программа</t>
  </si>
  <si>
    <t>Всего:</t>
  </si>
  <si>
    <t>Государственный бюджет Республики Саха (Якутия)</t>
  </si>
  <si>
    <t>Расходы на обеспечение деятельности (оказание услуг) муниципальных учреждений</t>
  </si>
  <si>
    <t>Выполнение отдельных государственных полномочий по комплектованию, хранению, учету и использованию документов архивного фонда РС (Я)</t>
  </si>
  <si>
    <t>1. Задача подпрограммы. Создание условий для развития культурно-досуговой деятельности, народной культуры, реализация культурного и духовного потенциала жителей Алданского района</t>
  </si>
  <si>
    <t>Культурно-массовые и информационно-просветительские мероприятия</t>
  </si>
  <si>
    <t>Закрытие Года консолидации и Года экологического блалагополучия, года театра</t>
  </si>
  <si>
    <t>День Родного языка и письменности в РС(Я) фолькорные турниры</t>
  </si>
  <si>
    <t>Проводы Русской зимы</t>
  </si>
  <si>
    <t>День работников культуры</t>
  </si>
  <si>
    <t>Межрегиональнвй фестиваль "Балалайка душа России"</t>
  </si>
  <si>
    <t>Фестиваль  трудовых коллективов "Алданская весна"</t>
  </si>
  <si>
    <t>День Победы</t>
  </si>
  <si>
    <t>Празднование юбилейных дат учреждений культуры</t>
  </si>
  <si>
    <t>Фестиваль "Берег Дружбы"</t>
  </si>
  <si>
    <t>90 - летие Алданского района</t>
  </si>
  <si>
    <t>Районная Ёлка</t>
  </si>
  <si>
    <t>Тематические, календарные мероприятия</t>
  </si>
  <si>
    <t>2. Задача подпрограммы. Сохранение, развитие и пропаганда эпических традиции</t>
  </si>
  <si>
    <t>Мероприятия, направленные на защиту, хранение, фиксацию и обеспечение сохранности эпического наследия</t>
  </si>
  <si>
    <t>Выездное мероприятие в г. Нерюнгри, встреча Ассамблея двух районов</t>
  </si>
  <si>
    <t>Выездное мероприятие Ысыах Туймаады</t>
  </si>
  <si>
    <t>Празднование Ысыаха Алданского района</t>
  </si>
  <si>
    <t>Национальный эвенкийский праздник "Бакалдын"</t>
  </si>
  <si>
    <t>Декада Олонхо</t>
  </si>
  <si>
    <t>Фестиваль национальных культур  "ВМЕСТЕ"</t>
  </si>
  <si>
    <t>Подпрограмма 2</t>
  </si>
  <si>
    <t>Поддержка профессиональной творческой деятельности</t>
  </si>
  <si>
    <t>Расширение доступности театрального искусства для различных слоев населения (гастрольная, рекламная деятельность и т.д.)</t>
  </si>
  <si>
    <t>Создание, издание, переиздание литературных произведений, перевод, редактирование, художественное оформление, составление сборников и т.д.</t>
  </si>
  <si>
    <t>Издательская деятельность</t>
  </si>
  <si>
    <t>Подпрограмма 3</t>
  </si>
  <si>
    <t>Модернизация и укрепление ресурсов учреждений культуры и искусства</t>
  </si>
  <si>
    <t>1. Задача подпрограммы. Укрепление кадрового потенциала, материально-технического обеспечения</t>
  </si>
  <si>
    <t>Укрепление материально-технической базы учреждений культуры и искусства</t>
  </si>
  <si>
    <t>Строительство беседки на объекте КЭК "СЭВЭКИ"</t>
  </si>
  <si>
    <t>Ремонт объектов на территории КЭК "СЭВЭКИ"</t>
  </si>
  <si>
    <t>Обеспечение безопасности учреждения</t>
  </si>
  <si>
    <t>Содержание культрно-этнографического комплекса "Сэвэки"</t>
  </si>
  <si>
    <t>Подпрограмма 4</t>
  </si>
  <si>
    <t>Развитие библиотечного дела</t>
  </si>
  <si>
    <t>1. Задача подпрограммы. Повышение качества библиотечного обслуживания населения</t>
  </si>
  <si>
    <t>Расходы на обеспечение деятельности ЦРБ</t>
  </si>
  <si>
    <t>2. Задача подпрограммы. Повышение уровня комплектования библиотечных фондов, обеспечение их сохранности</t>
  </si>
  <si>
    <t>Создание современной модели библиотечного обслуживания</t>
  </si>
  <si>
    <t>Комплектование МР</t>
  </si>
  <si>
    <t>Библионочь</t>
  </si>
  <si>
    <t>Конкурсы проф. мастер.</t>
  </si>
  <si>
    <t>Проектные мероприятия</t>
  </si>
  <si>
    <t>Приобретение выставочных витрин</t>
  </si>
  <si>
    <t>Приобретение электронных приборов контроля температуры и влажности для книгохранилища</t>
  </si>
  <si>
    <t>АИБС, электронная система</t>
  </si>
  <si>
    <t>приобретение ПК</t>
  </si>
  <si>
    <t>Прогнозная оценка необходимых ресурсов на реализацию муниципальной программы в разрезе источников финансирования</t>
  </si>
  <si>
    <t xml:space="preserve">Задача № 2. Сохранение, развитие и пропаганда эпических традиций
</t>
  </si>
  <si>
    <t>Региональный проект "Культурная среда"</t>
  </si>
  <si>
    <t>М.3.4.2.1.</t>
  </si>
  <si>
    <t>М.3.4.1.1</t>
  </si>
  <si>
    <t>Региональный проект "Творческие люди"</t>
  </si>
  <si>
    <t>Количество социально-значимых мероприятий, организованных на территории КЭК «Сэвэки», с учетом договоров на возмещение затрат по использованию объекта КЭК «Сэвэки»</t>
  </si>
  <si>
    <t>ПОДПРОГРАММА № 4. "МОДЕРНИЗАЦИЯ И УКРЕПЛЕНИЕ РЕСУРСОВ УЧРЕЖДЕНИЙ КУЛЬТУРЫ И ИСКУССТВА"</t>
  </si>
  <si>
    <t>ПОДПРОГРАММА № 5.  "РАЗВИТИЕ БИБЛИОТЕЧНОГО ДЕЛА"</t>
  </si>
  <si>
    <t>ПОДПРОГРАММА № 3.   "ПОДДЕРЖКА ПРОФЕССИОНАЛЬНОЙ И ТВОРЧЕСКОЙ ДЕЯТЕЛЬНОСТИ"</t>
  </si>
  <si>
    <t>ПОДПРОГРАММА №1 не имеет индикаторов. ПОДПРОГРАММА  № 2.   "ОБЕСПЕЧЕНИЕ ПРАВ ГРАЖДАН НА УЧАСТИЕ В КУЛЬТУРНОЙ ЖИЗНИ"</t>
  </si>
  <si>
    <t>Мероприятие 1.1. (1010022001)</t>
  </si>
  <si>
    <t>Мероприятие 1.1. (1020010002)</t>
  </si>
  <si>
    <t>Мероприятие 1.1. (1040010001)</t>
  </si>
  <si>
    <t>Мероприятие 1.2. (1040010002)</t>
  </si>
  <si>
    <t>Мероприятие 1.1. (1070010001)</t>
  </si>
  <si>
    <t>Мероприятие 1.1. (1030122001)</t>
  </si>
  <si>
    <t>Обеспечение прав граждан  на участие в культурной жизни</t>
  </si>
  <si>
    <t>Развитие культуры в Алданском районе на 2020-2024 гг</t>
  </si>
  <si>
    <t>Подпрограмма 1 .Обеспечивающая подпрограмма</t>
  </si>
  <si>
    <t>Подпрограмма 5</t>
  </si>
  <si>
    <t>ПОДПРОГРАММА № 2.  ОБЕСПЕЧЕНИЕ ПРАВ ГРАЖДАН НА УЧАСТИЕ В КУЛЬТУРНОЙ ЖИЗНИ</t>
  </si>
  <si>
    <t>ПОДПРОГРАММА №1 ОБЕСПЕЧИВАЮЩАЯ ПОДПРОГРАММА</t>
  </si>
  <si>
    <t>ПОДПРОГРАММА № 3. ПОДДЕРЖКА ПРОФЕССИОНАЛЬНОЙ ТВОРЧЕСКОЙ ДЕЯТЕЛЬНОСТИ</t>
  </si>
  <si>
    <t>ПОДПРОГРАММА № 4. МОДЕРНИЗАЦИЯ И УКРЕПЛЕНИЕ РЕСУРСОВ УЧРЕЖДЕНИЙ КУЛЬТУРЫ И ИСКУССТВА</t>
  </si>
  <si>
    <t xml:space="preserve">ПОДПРОГРАММА № 5. РАЗВИТИЕ БИБЛИОТЕЧНОГО ДЕЛА
</t>
  </si>
  <si>
    <t>(ПОДПРОГРАММА №1 не учитывается) ПОДПРОГРАММА  № 2.   "ОБЕСПЕЧЕНИЕ ПРАВ ГРАЖДАН НА УЧАСТИЕ В КУЛЬТУРНОЙ ЖИЗНИ"</t>
  </si>
  <si>
    <t>ПОДПРОГРАММА № 3  "ПОДДЕРЖКА ПРОФЕССИОНАЛЬНОЙ И ТВОРЧЕСКОЙ ДЕЯТЕЛЬНОСТИ"</t>
  </si>
  <si>
    <t>ПОДПРОГРАММА № 4 "МОДЕРНИЗАЦИЯ И УКРЕПЛЕНИЕ РЕСУРСОВ УЧРЕЖДЕНИЙ КУЛЬТУРЫ И ИСКУССТВА"</t>
  </si>
  <si>
    <t>ПОДПРОГРАММА № 5  "РАЗВИТИЕ БИБЛИОТЕЧНОГО ДЕЛА"</t>
  </si>
  <si>
    <t>Итого по подпрограмме № 5</t>
  </si>
  <si>
    <t>ПРИЛОЖЕНИЕ №3                                                                                                                                                     к муниципальной программе "Развитие культуры                                                                 Алданского района на 2020 -2024 годы", 
утвержденной постановлением главы МО "Алданский район"                                                          от "____"___________2019г. №________</t>
  </si>
  <si>
    <t>ПРИЛОЖЕНИЕ №9                                                                                                                                                     к муниципальной программе "Развитие культуры                                                                 Алданского района на 2020 -2024 годы", 
утвержденной постановлением                                                          главы МО "Алданский район"                                                                                                              от "____"___________2019г. №________</t>
  </si>
  <si>
    <t xml:space="preserve">ПРИЛОЖЕНИЕ №1                                                                          к муниципальной программе "Развитие культуры Алданского района на  2020 -2024 годы", 
утвержденной постановлением главы                   МО "Алданский район"                                                       от "____"___________2019г. №________
</t>
  </si>
  <si>
    <t xml:space="preserve">Курсы КПК </t>
  </si>
  <si>
    <t>Мастер-классы</t>
  </si>
  <si>
    <t>Выезд на конкурсы, фестивали,выст., др.</t>
  </si>
  <si>
    <t>Привлечение творческих коллективов, гастроли</t>
  </si>
  <si>
    <t>1. Задача подпрограммы. Организация поддержки профессиональной творческой деятельности</t>
  </si>
  <si>
    <t>Организация творчесих концертов, смежных с образовательной программой</t>
  </si>
  <si>
    <t>Дни "Дружбы серпа и молота", выезд творч. коллективов в М-К район</t>
  </si>
  <si>
    <t>Спартакиада</t>
  </si>
  <si>
    <t>Выездное мероприятие Ысыах Владивосток</t>
  </si>
  <si>
    <t>Выпускной бал</t>
  </si>
  <si>
    <t>Создание современной модели библиотечных фондов в рамках федерального проекта "Культурная среда" (за счет МБ)</t>
  </si>
  <si>
    <t>Создание модельных муниципальных библиотек Республики Саха (Якутия)</t>
  </si>
  <si>
    <t xml:space="preserve">Ручки 3D </t>
  </si>
  <si>
    <t>Переходной пластик PLA для 3D принтера</t>
  </si>
  <si>
    <t>Поставка программного обеспечения</t>
  </si>
  <si>
    <t>Поставка электроннго конструктора</t>
  </si>
  <si>
    <t>Поставка звукового оборудования</t>
  </si>
  <si>
    <t>Поставка акустического поролона и внешней звуковой карты</t>
  </si>
  <si>
    <t>Поставка моноблоков</t>
  </si>
  <si>
    <t>Поставка компьютера в сборе</t>
  </si>
  <si>
    <t>Поставка компьютеров в сборе</t>
  </si>
  <si>
    <t>Поставка специализированного мобильного рабочего места</t>
  </si>
  <si>
    <t>Поставка 3D принтера</t>
  </si>
  <si>
    <t>Мероприятие 1.2. (1030063330)</t>
  </si>
  <si>
    <t>Мероприятие 1.2. (1030110001)</t>
  </si>
  <si>
    <t>Мероприятие 1.3. (1030463330)</t>
  </si>
  <si>
    <t>Мероприятие 1.5. (103А110001)</t>
  </si>
  <si>
    <t>Мероприятие 1.6. (103А162670)</t>
  </si>
  <si>
    <t>Мероприятие 1.4. (10300L3060)</t>
  </si>
  <si>
    <t>Реализация мероприятий по модернизации региональных и муниципальных детских школ искусств по видам искусств</t>
  </si>
  <si>
    <t>Поставка плитки потолочной и сопутствующих материалов для установки потолка типа «армстронг»</t>
  </si>
  <si>
    <t>Поставка светодиодных светильников</t>
  </si>
  <si>
    <t>Мероприятие № 4. Поддержка отрасли культуры</t>
  </si>
  <si>
    <t>Мероприятие 1.2. (1020010003)</t>
  </si>
  <si>
    <t>Мероприятие № 3. Выполнение отдельных государственных полномочий по комплектованию, хранению, учету и использованию документов архивного фонда РС (Я)</t>
  </si>
  <si>
    <t>Мероприятие №4. Реализация мероприятий по модернизации региональных и муниципальных детских школ искусств по видам искусств</t>
  </si>
  <si>
    <t>Мероприятие №5.Создание современной модели библиотечных фондов в рамках федерального проекта "Культурная среда" (за счет МБ)</t>
  </si>
  <si>
    <t xml:space="preserve">Мероприятие №6 Создание модельных муниципальных библиотек Республики Саха (Якутия)
</t>
  </si>
  <si>
    <t xml:space="preserve">ПРИЛОЖЕНИЕ №2                                                                                                                                                                            к постановлению  главы                                                                                                                               МО "Алданский район"                                                                                                                  
                                                          от "____"___________2020 г. №________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</si>
</sst>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13" fillId="0" borderId="0"/>
  </cellStyleXfs>
  <cellXfs count="214">
    <xf numFmtId="0" fontId="0" fillId="0" borderId="0" xfId="0"/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7" fillId="0" borderId="0" xfId="1"/>
    <xf numFmtId="0" fontId="1" fillId="0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166" fontId="1" fillId="2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7" fillId="0" borderId="0" xfId="1" applyNumberFormat="1"/>
    <xf numFmtId="166" fontId="1" fillId="0" borderId="1" xfId="2" applyNumberFormat="1" applyFont="1" applyFill="1" applyBorder="1" applyAlignment="1">
      <alignment horizontal="right" vertical="center" wrapText="1"/>
    </xf>
    <xf numFmtId="166" fontId="1" fillId="2" borderId="1" xfId="2" applyNumberFormat="1" applyFont="1" applyFill="1" applyBorder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4" fillId="3" borderId="1" xfId="2" applyNumberFormat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horizontal="right" vertical="center" wrapText="1"/>
    </xf>
    <xf numFmtId="0" fontId="1" fillId="3" borderId="1" xfId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horizontal="right" vertical="center" wrapText="1"/>
    </xf>
    <xf numFmtId="0" fontId="14" fillId="0" borderId="0" xfId="3" applyFont="1"/>
    <xf numFmtId="0" fontId="13" fillId="0" borderId="0" xfId="3"/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4" fontId="13" fillId="0" borderId="0" xfId="3" applyNumberFormat="1"/>
    <xf numFmtId="0" fontId="7" fillId="0" borderId="0" xfId="1" applyAlignment="1"/>
    <xf numFmtId="0" fontId="16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2" fillId="0" borderId="0" xfId="0" applyFont="1" applyAlignment="1">
      <alignment vertical="top" wrapText="1"/>
    </xf>
    <xf numFmtId="0" fontId="15" fillId="3" borderId="1" xfId="3" applyFont="1" applyFill="1" applyBorder="1" applyAlignment="1">
      <alignment horizontal="left" vertical="center" wrapText="1"/>
    </xf>
    <xf numFmtId="4" fontId="15" fillId="3" borderId="1" xfId="3" applyNumberFormat="1" applyFont="1" applyFill="1" applyBorder="1" applyAlignment="1">
      <alignment horizontal="right" vertical="center" wrapText="1"/>
    </xf>
    <xf numFmtId="0" fontId="15" fillId="2" borderId="1" xfId="3" applyFont="1" applyFill="1" applyBorder="1" applyAlignment="1">
      <alignment horizontal="left" vertical="center" wrapText="1"/>
    </xf>
    <xf numFmtId="4" fontId="15" fillId="2" borderId="1" xfId="3" applyNumberFormat="1" applyFont="1" applyFill="1" applyBorder="1" applyAlignment="1">
      <alignment horizontal="right" vertical="center" wrapText="1"/>
    </xf>
    <xf numFmtId="0" fontId="15" fillId="0" borderId="5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4" fontId="15" fillId="0" borderId="1" xfId="3" applyNumberFormat="1" applyFont="1" applyBorder="1" applyAlignment="1">
      <alignment horizontal="right" vertical="center" wrapText="1"/>
    </xf>
    <xf numFmtId="0" fontId="15" fillId="0" borderId="7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0" fontId="17" fillId="0" borderId="7" xfId="3" applyFont="1" applyBorder="1" applyAlignment="1">
      <alignment vertical="center" wrapText="1"/>
    </xf>
    <xf numFmtId="0" fontId="17" fillId="0" borderId="13" xfId="3" applyFont="1" applyBorder="1" applyAlignment="1">
      <alignment vertical="center" wrapText="1"/>
    </xf>
    <xf numFmtId="0" fontId="17" fillId="0" borderId="14" xfId="3" applyFont="1" applyBorder="1" applyAlignment="1">
      <alignment vertical="center" wrapText="1"/>
    </xf>
    <xf numFmtId="0" fontId="17" fillId="0" borderId="15" xfId="3" applyFont="1" applyBorder="1" applyAlignment="1">
      <alignment vertical="center" wrapText="1"/>
    </xf>
    <xf numFmtId="0" fontId="17" fillId="0" borderId="19" xfId="3" applyFont="1" applyBorder="1" applyAlignment="1">
      <alignment vertical="center" wrapText="1"/>
    </xf>
    <xf numFmtId="0" fontId="17" fillId="0" borderId="0" xfId="3" applyFont="1" applyBorder="1" applyAlignment="1">
      <alignment vertical="center" wrapText="1"/>
    </xf>
    <xf numFmtId="0" fontId="17" fillId="0" borderId="20" xfId="3" applyFont="1" applyBorder="1" applyAlignment="1">
      <alignment vertical="center" wrapText="1"/>
    </xf>
    <xf numFmtId="0" fontId="15" fillId="0" borderId="19" xfId="3" applyFont="1" applyBorder="1" applyAlignment="1">
      <alignment horizontal="left" vertical="center" wrapText="1"/>
    </xf>
    <xf numFmtId="0" fontId="15" fillId="0" borderId="0" xfId="3" applyFont="1" applyBorder="1" applyAlignment="1">
      <alignment horizontal="right" vertical="center" wrapText="1"/>
    </xf>
    <xf numFmtId="0" fontId="15" fillId="0" borderId="20" xfId="3" applyFont="1" applyBorder="1" applyAlignment="1">
      <alignment horizontal="right" vertical="center" wrapText="1"/>
    </xf>
    <xf numFmtId="0" fontId="15" fillId="0" borderId="16" xfId="3" applyFont="1" applyBorder="1" applyAlignment="1">
      <alignment horizontal="left" vertical="center" wrapText="1"/>
    </xf>
    <xf numFmtId="0" fontId="15" fillId="0" borderId="17" xfId="3" applyFont="1" applyBorder="1" applyAlignment="1">
      <alignment horizontal="right" vertical="center" wrapText="1"/>
    </xf>
    <xf numFmtId="0" fontId="15" fillId="0" borderId="18" xfId="3" applyFont="1" applyBorder="1" applyAlignment="1">
      <alignment horizontal="right" vertical="center" wrapText="1"/>
    </xf>
    <xf numFmtId="0" fontId="15" fillId="0" borderId="13" xfId="3" applyFont="1" applyBorder="1" applyAlignment="1">
      <alignment horizontal="left" vertical="center" wrapText="1"/>
    </xf>
    <xf numFmtId="0" fontId="15" fillId="0" borderId="14" xfId="3" applyFont="1" applyBorder="1" applyAlignment="1">
      <alignment horizontal="right" vertical="center" wrapText="1"/>
    </xf>
    <xf numFmtId="0" fontId="15" fillId="0" borderId="15" xfId="3" applyFont="1" applyBorder="1" applyAlignment="1">
      <alignment horizontal="right" vertical="center" wrapText="1"/>
    </xf>
    <xf numFmtId="0" fontId="15" fillId="0" borderId="1" xfId="3" applyFont="1" applyBorder="1" applyAlignment="1">
      <alignment wrapText="1"/>
    </xf>
    <xf numFmtId="0" fontId="15" fillId="0" borderId="7" xfId="3" applyFont="1" applyBorder="1" applyAlignment="1">
      <alignment wrapText="1"/>
    </xf>
    <xf numFmtId="0" fontId="15" fillId="0" borderId="19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0" xfId="3" applyFont="1" applyBorder="1" applyAlignment="1">
      <alignment wrapText="1"/>
    </xf>
    <xf numFmtId="0" fontId="15" fillId="0" borderId="1" xfId="3" applyFont="1" applyBorder="1"/>
    <xf numFmtId="0" fontId="15" fillId="0" borderId="7" xfId="3" applyFont="1" applyBorder="1"/>
    <xf numFmtId="0" fontId="15" fillId="0" borderId="19" xfId="3" applyFont="1" applyBorder="1"/>
    <xf numFmtId="0" fontId="15" fillId="0" borderId="0" xfId="3" applyFont="1" applyBorder="1"/>
    <xf numFmtId="0" fontId="15" fillId="0" borderId="20" xfId="3" applyFont="1" applyBorder="1"/>
    <xf numFmtId="0" fontId="15" fillId="0" borderId="6" xfId="3" applyFont="1" applyBorder="1"/>
    <xf numFmtId="0" fontId="15" fillId="0" borderId="16" xfId="3" applyFont="1" applyBorder="1"/>
    <xf numFmtId="0" fontId="15" fillId="0" borderId="17" xfId="3" applyFont="1" applyBorder="1"/>
    <xf numFmtId="0" fontId="15" fillId="0" borderId="18" xfId="3" applyFont="1" applyBorder="1"/>
    <xf numFmtId="0" fontId="15" fillId="0" borderId="13" xfId="3" applyFont="1" applyBorder="1"/>
    <xf numFmtId="0" fontId="15" fillId="0" borderId="14" xfId="3" applyFont="1" applyBorder="1"/>
    <xf numFmtId="0" fontId="15" fillId="0" borderId="15" xfId="3" applyFont="1" applyBorder="1"/>
    <xf numFmtId="0" fontId="15" fillId="0" borderId="5" xfId="3" applyFont="1" applyBorder="1"/>
    <xf numFmtId="4" fontId="15" fillId="0" borderId="1" xfId="3" applyNumberFormat="1" applyFont="1" applyBorder="1"/>
    <xf numFmtId="0" fontId="15" fillId="0" borderId="2" xfId="3" applyFont="1" applyBorder="1"/>
    <xf numFmtId="0" fontId="15" fillId="0" borderId="3" xfId="3" applyFont="1" applyBorder="1"/>
    <xf numFmtId="0" fontId="15" fillId="0" borderId="4" xfId="3" applyFont="1" applyBorder="1"/>
    <xf numFmtId="0" fontId="15" fillId="0" borderId="7" xfId="3" applyFont="1" applyBorder="1" applyAlignment="1">
      <alignment horizontal="center" wrapText="1"/>
    </xf>
    <xf numFmtId="0" fontId="15" fillId="0" borderId="7" xfId="3" applyFont="1" applyBorder="1" applyAlignment="1">
      <alignment horizontal="center"/>
    </xf>
    <xf numFmtId="0" fontId="15" fillId="0" borderId="1" xfId="3" applyFont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 wrapText="1"/>
    </xf>
    <xf numFmtId="0" fontId="19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5" xfId="3" applyFont="1" applyBorder="1" applyAlignment="1">
      <alignment wrapText="1"/>
    </xf>
    <xf numFmtId="0" fontId="15" fillId="0" borderId="1" xfId="3" applyFont="1" applyBorder="1" applyAlignment="1">
      <alignment horizontal="left" vertical="center" wrapText="1"/>
    </xf>
    <xf numFmtId="0" fontId="17" fillId="0" borderId="7" xfId="3" applyFont="1" applyBorder="1" applyAlignment="1">
      <alignment vertical="center" wrapText="1"/>
    </xf>
    <xf numFmtId="0" fontId="17" fillId="0" borderId="20" xfId="3" applyFont="1" applyBorder="1" applyAlignment="1">
      <alignment vertical="center" wrapText="1"/>
    </xf>
    <xf numFmtId="0" fontId="15" fillId="0" borderId="1" xfId="3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distributed" wrapText="1"/>
    </xf>
    <xf numFmtId="0" fontId="13" fillId="0" borderId="0" xfId="3" applyBorder="1"/>
    <xf numFmtId="0" fontId="13" fillId="0" borderId="20" xfId="3" applyBorder="1"/>
    <xf numFmtId="0" fontId="13" fillId="0" borderId="17" xfId="3" applyBorder="1"/>
    <xf numFmtId="0" fontId="13" fillId="0" borderId="18" xfId="3" applyBorder="1"/>
    <xf numFmtId="0" fontId="15" fillId="0" borderId="4" xfId="3" applyFont="1" applyBorder="1" applyAlignment="1">
      <alignment horizontal="left" vertical="center" wrapText="1"/>
    </xf>
    <xf numFmtId="0" fontId="13" fillId="0" borderId="7" xfId="3" applyBorder="1"/>
    <xf numFmtId="0" fontId="13" fillId="0" borderId="6" xfId="3" applyBorder="1"/>
    <xf numFmtId="4" fontId="15" fillId="0" borderId="1" xfId="3" applyNumberFormat="1" applyFont="1" applyFill="1" applyBorder="1"/>
    <xf numFmtId="0" fontId="15" fillId="0" borderId="1" xfId="3" applyFont="1" applyBorder="1" applyAlignment="1">
      <alignment horizontal="left" vertical="center" wrapText="1"/>
    </xf>
    <xf numFmtId="0" fontId="15" fillId="0" borderId="7" xfId="3" applyFont="1" applyBorder="1" applyAlignment="1">
      <alignment horizontal="center" wrapText="1"/>
    </xf>
    <xf numFmtId="0" fontId="13" fillId="0" borderId="0" xfId="3" applyFill="1"/>
    <xf numFmtId="49" fontId="15" fillId="0" borderId="1" xfId="3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5" fillId="8" borderId="5" xfId="3" applyFont="1" applyFill="1" applyBorder="1" applyAlignment="1">
      <alignment horizontal="left" vertical="center" wrapText="1"/>
    </xf>
    <xf numFmtId="0" fontId="17" fillId="8" borderId="7" xfId="3" applyFont="1" applyFill="1" applyBorder="1" applyAlignment="1">
      <alignment horizontal="left" vertical="center" wrapText="1"/>
    </xf>
    <xf numFmtId="0" fontId="17" fillId="8" borderId="6" xfId="3" applyFont="1" applyFill="1" applyBorder="1" applyAlignment="1">
      <alignment horizontal="left" vertical="center" wrapText="1"/>
    </xf>
    <xf numFmtId="0" fontId="15" fillId="8" borderId="5" xfId="3" applyFont="1" applyFill="1" applyBorder="1" applyAlignment="1">
      <alignment horizontal="center" vertical="center" wrapText="1"/>
    </xf>
    <xf numFmtId="0" fontId="15" fillId="8" borderId="7" xfId="3" applyFont="1" applyFill="1" applyBorder="1" applyAlignment="1">
      <alignment horizontal="center" vertical="center" wrapText="1"/>
    </xf>
    <xf numFmtId="0" fontId="15" fillId="8" borderId="6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left" vertical="center" wrapText="1"/>
    </xf>
    <xf numFmtId="0" fontId="17" fillId="2" borderId="7" xfId="3" applyFont="1" applyFill="1" applyBorder="1" applyAlignment="1">
      <alignment horizontal="left"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15" fillId="2" borderId="5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 wrapText="1"/>
    </xf>
    <xf numFmtId="0" fontId="15" fillId="0" borderId="0" xfId="3" applyFont="1" applyAlignment="1">
      <alignment horizontal="right" vertical="center" wrapText="1"/>
    </xf>
    <xf numFmtId="0" fontId="17" fillId="0" borderId="0" xfId="3" applyFont="1" applyAlignment="1">
      <alignment horizontal="right" vertical="center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5" fillId="0" borderId="17" xfId="3" applyFont="1" applyBorder="1" applyAlignment="1">
      <alignment horizontal="right" vertical="center"/>
    </xf>
    <xf numFmtId="0" fontId="17" fillId="0" borderId="17" xfId="3" applyFont="1" applyBorder="1" applyAlignment="1">
      <alignment horizontal="right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left" vertical="center" wrapText="1"/>
    </xf>
    <xf numFmtId="0" fontId="17" fillId="0" borderId="3" xfId="3" applyFont="1" applyBorder="1" applyAlignment="1">
      <alignment horizontal="left" vertical="center" wrapText="1"/>
    </xf>
    <xf numFmtId="0" fontId="17" fillId="0" borderId="4" xfId="3" applyFont="1" applyBorder="1" applyAlignment="1">
      <alignment horizontal="left" vertical="center" wrapText="1"/>
    </xf>
    <xf numFmtId="0" fontId="17" fillId="0" borderId="7" xfId="3" applyFont="1" applyBorder="1" applyAlignment="1">
      <alignment vertical="center" wrapText="1"/>
    </xf>
    <xf numFmtId="0" fontId="17" fillId="0" borderId="20" xfId="3" applyFont="1" applyBorder="1" applyAlignment="1">
      <alignment vertical="center" wrapText="1"/>
    </xf>
    <xf numFmtId="0" fontId="17" fillId="0" borderId="18" xfId="3" applyFont="1" applyBorder="1" applyAlignment="1">
      <alignment vertical="center" wrapText="1"/>
    </xf>
    <xf numFmtId="0" fontId="17" fillId="0" borderId="7" xfId="3" applyFont="1" applyBorder="1" applyAlignment="1"/>
    <xf numFmtId="0" fontId="0" fillId="0" borderId="6" xfId="0" applyBorder="1" applyAlignment="1"/>
    <xf numFmtId="0" fontId="15" fillId="0" borderId="7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left" vertical="center" wrapText="1"/>
    </xf>
    <xf numFmtId="0" fontId="15" fillId="0" borderId="7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0" fontId="0" fillId="0" borderId="7" xfId="0" applyBorder="1" applyAlignment="1"/>
    <xf numFmtId="0" fontId="15" fillId="0" borderId="7" xfId="3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7" fillId="0" borderId="7" xfId="3" applyFont="1" applyBorder="1" applyAlignment="1">
      <alignment wrapText="1"/>
    </xf>
    <xf numFmtId="0" fontId="17" fillId="0" borderId="6" xfId="3" applyFont="1" applyBorder="1" applyAlignment="1">
      <alignment wrapText="1"/>
    </xf>
    <xf numFmtId="0" fontId="15" fillId="0" borderId="0" xfId="1" applyFont="1" applyAlignment="1">
      <alignment horizontal="right" wrapText="1" inden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7" fillId="0" borderId="7" xfId="1" applyFill="1" applyBorder="1" applyAlignment="1">
      <alignment horizontal="center" vertical="center" wrapText="1"/>
    </xf>
    <xf numFmtId="0" fontId="7" fillId="0" borderId="6" xfId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0" borderId="0" xfId="1" applyAlignment="1"/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colors>
    <mruColors>
      <color rgb="FFFFAFAF"/>
      <color rgb="FFFFBDBD"/>
      <color rgb="FFC5D9F1"/>
      <color rgb="FFFFFF99"/>
      <color rgb="FFFFC9C9"/>
      <color rgb="FFDDDDDD"/>
      <color rgb="FFA7C4FF"/>
      <color rgb="FFBDDE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215266</xdr:colOff>
      <xdr:row>3</xdr:row>
      <xdr:rowOff>148591</xdr:rowOff>
    </xdr:from>
    <xdr:ext cx="10742294" cy="3810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215266" y="697231"/>
          <a:ext cx="10742294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Сведения о целевых индикаторах (показателях) муниципальной программы в разрезе подпрограмм, включенных в состав муниципальной программы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000">
            <a:effectLst/>
            <a:latin typeface="Times New Roman" panose="02020603050405020304" pitchFamily="18" charset="0"/>
            <a:ea typeface="Times New Roman" panose="020206030504050203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0"/>
  <sheetViews>
    <sheetView zoomScale="55" zoomScaleNormal="55" workbookViewId="0">
      <selection activeCell="E41" sqref="E41"/>
    </sheetView>
  </sheetViews>
  <sheetFormatPr defaultColWidth="8.85546875" defaultRowHeight="15" x14ac:dyDescent="0.25"/>
  <cols>
    <col min="1" max="1" width="39" style="49" customWidth="1"/>
    <col min="2" max="2" width="23.42578125" style="49" customWidth="1"/>
    <col min="3" max="3" width="22.28515625" style="49" customWidth="1"/>
    <col min="4" max="4" width="22.42578125" style="49" customWidth="1"/>
    <col min="5" max="5" width="22" style="49" customWidth="1"/>
    <col min="6" max="6" width="18.28515625" style="49" customWidth="1"/>
    <col min="7" max="7" width="16.42578125" style="49" customWidth="1"/>
    <col min="8" max="8" width="16.5703125" style="49" customWidth="1"/>
    <col min="9" max="9" width="15.85546875" style="49" customWidth="1"/>
    <col min="10" max="10" width="16.85546875" style="49" customWidth="1"/>
    <col min="11" max="11" width="17.140625" style="49" customWidth="1"/>
    <col min="12" max="16384" width="8.85546875" style="49"/>
  </cols>
  <sheetData>
    <row r="1" spans="1:11" ht="137.25" customHeight="1" x14ac:dyDescent="0.25">
      <c r="A1" s="48"/>
      <c r="B1" s="48"/>
      <c r="C1" s="48"/>
      <c r="D1" s="48"/>
      <c r="E1" s="48"/>
      <c r="F1" s="48"/>
      <c r="G1" s="48"/>
      <c r="H1" s="146" t="s">
        <v>183</v>
      </c>
      <c r="I1" s="147"/>
      <c r="J1" s="147"/>
    </row>
    <row r="2" spans="1:1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22.5" customHeight="1" x14ac:dyDescent="0.25">
      <c r="A3" s="148" t="s">
        <v>88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1" ht="15.75" x14ac:dyDescent="0.25">
      <c r="A4" s="48"/>
      <c r="B4" s="48"/>
      <c r="C4" s="48"/>
      <c r="D4" s="48"/>
      <c r="E4" s="48"/>
      <c r="F4" s="150" t="s">
        <v>89</v>
      </c>
      <c r="G4" s="151"/>
      <c r="H4" s="151"/>
      <c r="I4" s="151"/>
      <c r="J4" s="151"/>
    </row>
    <row r="5" spans="1:11" ht="19.5" customHeight="1" x14ac:dyDescent="0.25">
      <c r="A5" s="152" t="s">
        <v>90</v>
      </c>
      <c r="B5" s="152" t="s">
        <v>91</v>
      </c>
      <c r="C5" s="152" t="s">
        <v>92</v>
      </c>
      <c r="D5" s="152" t="s">
        <v>93</v>
      </c>
      <c r="E5" s="152" t="s">
        <v>94</v>
      </c>
      <c r="F5" s="154" t="s">
        <v>95</v>
      </c>
      <c r="G5" s="155"/>
      <c r="H5" s="155"/>
      <c r="I5" s="155"/>
      <c r="J5" s="156"/>
    </row>
    <row r="6" spans="1:11" ht="96" customHeight="1" x14ac:dyDescent="0.25">
      <c r="A6" s="153"/>
      <c r="B6" s="153"/>
      <c r="C6" s="153"/>
      <c r="D6" s="153"/>
      <c r="E6" s="153"/>
      <c r="F6" s="50">
        <v>2020</v>
      </c>
      <c r="G6" s="50">
        <v>2021</v>
      </c>
      <c r="H6" s="50">
        <v>2022</v>
      </c>
      <c r="I6" s="50">
        <v>2023</v>
      </c>
      <c r="J6" s="50">
        <v>2024</v>
      </c>
    </row>
    <row r="7" spans="1:11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</row>
    <row r="8" spans="1:11" ht="15" customHeight="1" x14ac:dyDescent="0.25">
      <c r="A8" s="134" t="s">
        <v>96</v>
      </c>
      <c r="B8" s="137" t="s">
        <v>168</v>
      </c>
      <c r="C8" s="59"/>
      <c r="D8" s="59"/>
      <c r="E8" s="59" t="s">
        <v>97</v>
      </c>
      <c r="F8" s="60">
        <f>SUM(F9:F12)</f>
        <v>98824668.129999995</v>
      </c>
      <c r="G8" s="60">
        <f>SUM(G9:G12)</f>
        <v>88258054.544999987</v>
      </c>
      <c r="H8" s="60">
        <f t="shared" ref="H8:J8" si="0">SUM(H9:H12)</f>
        <v>88558012.417724982</v>
      </c>
      <c r="I8" s="60">
        <f t="shared" si="0"/>
        <v>89039470.0798136</v>
      </c>
      <c r="J8" s="60">
        <f t="shared" si="0"/>
        <v>89442435.030212671</v>
      </c>
      <c r="K8" s="52"/>
    </row>
    <row r="9" spans="1:11" ht="65.25" customHeight="1" x14ac:dyDescent="0.25">
      <c r="A9" s="135"/>
      <c r="B9" s="138"/>
      <c r="C9" s="59"/>
      <c r="D9" s="59"/>
      <c r="E9" s="59" t="s">
        <v>98</v>
      </c>
      <c r="F9" s="60">
        <f t="shared" ref="F9:J12" si="1">F14+F29+F72+F91+F107</f>
        <v>15548762.609999999</v>
      </c>
      <c r="G9" s="60">
        <f t="shared" si="1"/>
        <v>1226480</v>
      </c>
      <c r="H9" s="60">
        <f t="shared" si="1"/>
        <v>1226480</v>
      </c>
      <c r="I9" s="60">
        <f t="shared" si="1"/>
        <v>1226480</v>
      </c>
      <c r="J9" s="60">
        <f t="shared" si="1"/>
        <v>1226480</v>
      </c>
    </row>
    <row r="10" spans="1:11" ht="31.5" x14ac:dyDescent="0.25">
      <c r="A10" s="135"/>
      <c r="B10" s="138"/>
      <c r="C10" s="59"/>
      <c r="D10" s="59"/>
      <c r="E10" s="59" t="s">
        <v>1</v>
      </c>
      <c r="F10" s="60">
        <f t="shared" si="1"/>
        <v>0</v>
      </c>
      <c r="G10" s="60">
        <f t="shared" si="1"/>
        <v>0</v>
      </c>
      <c r="H10" s="60">
        <f t="shared" si="1"/>
        <v>0</v>
      </c>
      <c r="I10" s="60">
        <f t="shared" si="1"/>
        <v>0</v>
      </c>
      <c r="J10" s="60">
        <f t="shared" si="1"/>
        <v>0</v>
      </c>
    </row>
    <row r="11" spans="1:11" ht="15.75" x14ac:dyDescent="0.25">
      <c r="A11" s="135"/>
      <c r="B11" s="138"/>
      <c r="C11" s="59"/>
      <c r="D11" s="59"/>
      <c r="E11" s="59" t="s">
        <v>23</v>
      </c>
      <c r="F11" s="60">
        <f t="shared" si="1"/>
        <v>83275905.519999996</v>
      </c>
      <c r="G11" s="60">
        <f t="shared" si="1"/>
        <v>87031574.544999987</v>
      </c>
      <c r="H11" s="60">
        <f t="shared" si="1"/>
        <v>87331532.417724982</v>
      </c>
      <c r="I11" s="60">
        <f t="shared" si="1"/>
        <v>87812990.0798136</v>
      </c>
      <c r="J11" s="60">
        <f t="shared" si="1"/>
        <v>88215955.030212671</v>
      </c>
    </row>
    <row r="12" spans="1:11" ht="14.25" customHeight="1" x14ac:dyDescent="0.25">
      <c r="A12" s="136"/>
      <c r="B12" s="139"/>
      <c r="C12" s="59"/>
      <c r="D12" s="59"/>
      <c r="E12" s="59" t="s">
        <v>21</v>
      </c>
      <c r="F12" s="60">
        <f t="shared" si="1"/>
        <v>0</v>
      </c>
      <c r="G12" s="60">
        <f t="shared" si="1"/>
        <v>0</v>
      </c>
      <c r="H12" s="60">
        <f t="shared" si="1"/>
        <v>0</v>
      </c>
      <c r="I12" s="60">
        <f t="shared" si="1"/>
        <v>0</v>
      </c>
      <c r="J12" s="60">
        <f t="shared" si="1"/>
        <v>0</v>
      </c>
    </row>
    <row r="13" spans="1:11" ht="15.75" x14ac:dyDescent="0.25">
      <c r="A13" s="140" t="s">
        <v>169</v>
      </c>
      <c r="B13" s="143"/>
      <c r="C13" s="61"/>
      <c r="D13" s="61"/>
      <c r="E13" s="61" t="s">
        <v>97</v>
      </c>
      <c r="F13" s="62">
        <f>SUM(F14:F17)</f>
        <v>20015800</v>
      </c>
      <c r="G13" s="62">
        <f>SUM(G14:G17)</f>
        <v>20007339</v>
      </c>
      <c r="H13" s="62">
        <f>SUM(H14:H17)</f>
        <v>20107375.694999997</v>
      </c>
      <c r="I13" s="62">
        <f>SUM(I14:I17)</f>
        <v>20207912.573474996</v>
      </c>
      <c r="J13" s="62">
        <f>SUM(J14:J17)</f>
        <v>20308952.136342369</v>
      </c>
    </row>
    <row r="14" spans="1:11" ht="49.5" customHeight="1" x14ac:dyDescent="0.25">
      <c r="A14" s="141"/>
      <c r="B14" s="144"/>
      <c r="C14" s="61"/>
      <c r="D14" s="61"/>
      <c r="E14" s="61" t="s">
        <v>98</v>
      </c>
      <c r="F14" s="62">
        <f t="shared" ref="F14:J17" si="2">F19+F24</f>
        <v>0</v>
      </c>
      <c r="G14" s="62">
        <f t="shared" si="2"/>
        <v>0</v>
      </c>
      <c r="H14" s="62">
        <f t="shared" si="2"/>
        <v>0</v>
      </c>
      <c r="I14" s="62">
        <f t="shared" si="2"/>
        <v>0</v>
      </c>
      <c r="J14" s="62">
        <f t="shared" si="2"/>
        <v>0</v>
      </c>
    </row>
    <row r="15" spans="1:11" ht="31.5" x14ac:dyDescent="0.25">
      <c r="A15" s="141"/>
      <c r="B15" s="144"/>
      <c r="C15" s="61"/>
      <c r="D15" s="61"/>
      <c r="E15" s="61" t="s">
        <v>1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</row>
    <row r="16" spans="1:11" ht="15.75" x14ac:dyDescent="0.25">
      <c r="A16" s="141"/>
      <c r="B16" s="144"/>
      <c r="C16" s="61"/>
      <c r="D16" s="61"/>
      <c r="E16" s="61" t="s">
        <v>23</v>
      </c>
      <c r="F16" s="62">
        <f t="shared" si="2"/>
        <v>20015800</v>
      </c>
      <c r="G16" s="62">
        <f t="shared" si="2"/>
        <v>20007339</v>
      </c>
      <c r="H16" s="62">
        <f t="shared" si="2"/>
        <v>20107375.694999997</v>
      </c>
      <c r="I16" s="62">
        <f t="shared" si="2"/>
        <v>20207912.573474996</v>
      </c>
      <c r="J16" s="62">
        <f t="shared" si="2"/>
        <v>20308952.136342369</v>
      </c>
    </row>
    <row r="17" spans="1:11" ht="15" customHeight="1" x14ac:dyDescent="0.25">
      <c r="A17" s="142"/>
      <c r="B17" s="145"/>
      <c r="C17" s="61"/>
      <c r="D17" s="61"/>
      <c r="E17" s="61" t="s">
        <v>21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</row>
    <row r="18" spans="1:11" ht="15" customHeight="1" x14ac:dyDescent="0.25">
      <c r="A18" s="157" t="s">
        <v>161</v>
      </c>
      <c r="B18" s="159" t="s">
        <v>99</v>
      </c>
      <c r="C18" s="63"/>
      <c r="D18" s="64"/>
      <c r="E18" s="65" t="s">
        <v>97</v>
      </c>
      <c r="F18" s="66">
        <f>SUM(F19:F22)</f>
        <v>20015800</v>
      </c>
      <c r="G18" s="66">
        <f>SUM(G19:G22)</f>
        <v>20007339</v>
      </c>
      <c r="H18" s="66">
        <f>SUM(H19:H22)</f>
        <v>20107375.694999997</v>
      </c>
      <c r="I18" s="66">
        <f>SUM(I19:I22)</f>
        <v>20207912.573474996</v>
      </c>
      <c r="J18" s="66">
        <f>SUM(J19:J22)</f>
        <v>20308952.136342369</v>
      </c>
    </row>
    <row r="19" spans="1:11" ht="48" customHeight="1" x14ac:dyDescent="0.25">
      <c r="A19" s="158"/>
      <c r="B19" s="160"/>
      <c r="C19" s="67"/>
      <c r="D19" s="67"/>
      <c r="E19" s="65" t="s">
        <v>98</v>
      </c>
      <c r="F19" s="66"/>
      <c r="G19" s="66"/>
      <c r="H19" s="66"/>
      <c r="I19" s="66"/>
      <c r="J19" s="66"/>
    </row>
    <row r="20" spans="1:11" ht="15" customHeight="1" x14ac:dyDescent="0.25">
      <c r="A20" s="158"/>
      <c r="B20" s="160"/>
      <c r="C20" s="67"/>
      <c r="D20" s="67"/>
      <c r="E20" s="65" t="s">
        <v>1</v>
      </c>
      <c r="F20" s="66"/>
      <c r="G20" s="66"/>
      <c r="H20" s="66"/>
      <c r="I20" s="66"/>
      <c r="J20" s="66"/>
    </row>
    <row r="21" spans="1:11" ht="15" customHeight="1" x14ac:dyDescent="0.25">
      <c r="A21" s="158"/>
      <c r="B21" s="160"/>
      <c r="C21" s="67"/>
      <c r="D21" s="67"/>
      <c r="E21" s="65" t="s">
        <v>23</v>
      </c>
      <c r="F21" s="66">
        <v>20015800</v>
      </c>
      <c r="G21" s="66">
        <v>20007339</v>
      </c>
      <c r="H21" s="66">
        <f t="shared" ref="H21:J21" si="3">G21*100.5%</f>
        <v>20107375.694999997</v>
      </c>
      <c r="I21" s="66">
        <f t="shared" si="3"/>
        <v>20207912.573474996</v>
      </c>
      <c r="J21" s="66">
        <f t="shared" si="3"/>
        <v>20308952.136342369</v>
      </c>
    </row>
    <row r="22" spans="1:11" ht="31.5" x14ac:dyDescent="0.25">
      <c r="A22" s="158"/>
      <c r="B22" s="161"/>
      <c r="C22" s="68"/>
      <c r="D22" s="68"/>
      <c r="E22" s="65" t="s">
        <v>21</v>
      </c>
      <c r="F22" s="66"/>
      <c r="G22" s="66"/>
      <c r="H22" s="66"/>
      <c r="I22" s="66"/>
      <c r="J22" s="66"/>
    </row>
    <row r="23" spans="1:11" ht="26.25" customHeight="1" x14ac:dyDescent="0.25">
      <c r="A23" s="172" t="s">
        <v>207</v>
      </c>
      <c r="B23" s="159" t="s">
        <v>100</v>
      </c>
      <c r="C23" s="63"/>
      <c r="D23" s="63"/>
      <c r="E23" s="65" t="s">
        <v>97</v>
      </c>
      <c r="F23" s="66">
        <f>SUM(F24:F27)</f>
        <v>0</v>
      </c>
      <c r="G23" s="66">
        <f>SUM(G24:G27)</f>
        <v>0</v>
      </c>
      <c r="H23" s="66">
        <f>SUM(H24:H27)</f>
        <v>0</v>
      </c>
      <c r="I23" s="66">
        <f>SUM(I24:I27)</f>
        <v>0</v>
      </c>
      <c r="J23" s="66">
        <f>SUM(J24:J27)</f>
        <v>0</v>
      </c>
      <c r="K23" s="130"/>
    </row>
    <row r="24" spans="1:11" ht="68.25" customHeight="1" x14ac:dyDescent="0.25">
      <c r="A24" s="173"/>
      <c r="B24" s="170"/>
      <c r="C24" s="67"/>
      <c r="D24" s="67"/>
      <c r="E24" s="65" t="s">
        <v>98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130"/>
    </row>
    <row r="25" spans="1:11" ht="49.5" customHeight="1" x14ac:dyDescent="0.25">
      <c r="A25" s="173"/>
      <c r="B25" s="170"/>
      <c r="C25" s="67"/>
      <c r="D25" s="67"/>
      <c r="E25" s="65" t="s">
        <v>1</v>
      </c>
      <c r="F25" s="66"/>
      <c r="G25" s="66"/>
      <c r="H25" s="66"/>
      <c r="I25" s="66"/>
      <c r="J25" s="66"/>
      <c r="K25" s="130"/>
    </row>
    <row r="26" spans="1:11" ht="29.25" customHeight="1" x14ac:dyDescent="0.25">
      <c r="A26" s="173"/>
      <c r="B26" s="170"/>
      <c r="C26" s="67"/>
      <c r="D26" s="67"/>
      <c r="E26" s="65" t="s">
        <v>23</v>
      </c>
      <c r="F26" s="66"/>
      <c r="G26" s="66"/>
      <c r="H26" s="66"/>
      <c r="I26" s="66"/>
      <c r="J26" s="66"/>
      <c r="K26" s="130"/>
    </row>
    <row r="27" spans="1:11" ht="34.15" customHeight="1" x14ac:dyDescent="0.25">
      <c r="A27" s="174"/>
      <c r="B27" s="171"/>
      <c r="C27" s="68"/>
      <c r="D27" s="68"/>
      <c r="E27" s="65" t="s">
        <v>21</v>
      </c>
      <c r="F27" s="66"/>
      <c r="G27" s="66"/>
      <c r="H27" s="66"/>
      <c r="I27" s="66"/>
      <c r="J27" s="66"/>
      <c r="K27" s="130"/>
    </row>
    <row r="28" spans="1:11" ht="15" customHeight="1" x14ac:dyDescent="0.25">
      <c r="A28" s="140" t="s">
        <v>123</v>
      </c>
      <c r="B28" s="143" t="s">
        <v>167</v>
      </c>
      <c r="C28" s="61"/>
      <c r="D28" s="61"/>
      <c r="E28" s="61" t="s">
        <v>97</v>
      </c>
      <c r="F28" s="62">
        <f>SUM(F29:F32)</f>
        <v>11015250.879999999</v>
      </c>
      <c r="G28" s="62">
        <f>SUM(G29:G32)</f>
        <v>14525000</v>
      </c>
      <c r="H28" s="62">
        <f>SUM(H29:H32)</f>
        <v>14525000</v>
      </c>
      <c r="I28" s="62">
        <f>SUM(I29:I32)</f>
        <v>14700000</v>
      </c>
      <c r="J28" s="62">
        <f>SUM(J29:J32)</f>
        <v>14800000</v>
      </c>
    </row>
    <row r="29" spans="1:11" ht="26.25" customHeight="1" x14ac:dyDescent="0.25">
      <c r="A29" s="141"/>
      <c r="B29" s="144"/>
      <c r="C29" s="61"/>
      <c r="D29" s="61"/>
      <c r="E29" s="61" t="s">
        <v>98</v>
      </c>
      <c r="F29" s="62">
        <f>F35+F59</f>
        <v>0</v>
      </c>
      <c r="G29" s="62">
        <f t="shared" ref="G29:J29" si="4">G35+G59</f>
        <v>0</v>
      </c>
      <c r="H29" s="62">
        <f t="shared" si="4"/>
        <v>0</v>
      </c>
      <c r="I29" s="62">
        <f t="shared" si="4"/>
        <v>0</v>
      </c>
      <c r="J29" s="62">
        <f t="shared" si="4"/>
        <v>0</v>
      </c>
    </row>
    <row r="30" spans="1:11" ht="31.5" x14ac:dyDescent="0.25">
      <c r="A30" s="141"/>
      <c r="B30" s="144"/>
      <c r="C30" s="61"/>
      <c r="D30" s="61"/>
      <c r="E30" s="61" t="s">
        <v>1</v>
      </c>
      <c r="F30" s="62">
        <f>F36+F60</f>
        <v>0</v>
      </c>
      <c r="G30" s="62">
        <f t="shared" ref="G30:J32" si="5">G36+G60</f>
        <v>0</v>
      </c>
      <c r="H30" s="62">
        <f t="shared" si="5"/>
        <v>0</v>
      </c>
      <c r="I30" s="62">
        <f t="shared" si="5"/>
        <v>0</v>
      </c>
      <c r="J30" s="62">
        <f t="shared" si="5"/>
        <v>0</v>
      </c>
    </row>
    <row r="31" spans="1:11" ht="15.75" x14ac:dyDescent="0.25">
      <c r="A31" s="141"/>
      <c r="B31" s="144"/>
      <c r="C31" s="61"/>
      <c r="D31" s="61"/>
      <c r="E31" s="61" t="s">
        <v>23</v>
      </c>
      <c r="F31" s="62">
        <f>F37+F61</f>
        <v>11015250.879999999</v>
      </c>
      <c r="G31" s="62">
        <f t="shared" si="5"/>
        <v>14525000</v>
      </c>
      <c r="H31" s="62">
        <f t="shared" si="5"/>
        <v>14525000</v>
      </c>
      <c r="I31" s="62">
        <f t="shared" si="5"/>
        <v>14700000</v>
      </c>
      <c r="J31" s="62">
        <f t="shared" si="5"/>
        <v>14800000</v>
      </c>
    </row>
    <row r="32" spans="1:11" ht="55.15" customHeight="1" x14ac:dyDescent="0.25">
      <c r="A32" s="142"/>
      <c r="B32" s="145"/>
      <c r="C32" s="61"/>
      <c r="D32" s="61"/>
      <c r="E32" s="61" t="s">
        <v>21</v>
      </c>
      <c r="F32" s="62">
        <f>F38+F62</f>
        <v>0</v>
      </c>
      <c r="G32" s="62">
        <f t="shared" si="5"/>
        <v>0</v>
      </c>
      <c r="H32" s="62">
        <f t="shared" si="5"/>
        <v>0</v>
      </c>
      <c r="I32" s="62">
        <f t="shared" si="5"/>
        <v>0</v>
      </c>
      <c r="J32" s="62">
        <f t="shared" si="5"/>
        <v>0</v>
      </c>
    </row>
    <row r="33" spans="1:10" ht="15.75" x14ac:dyDescent="0.25">
      <c r="A33" s="162" t="s">
        <v>101</v>
      </c>
      <c r="B33" s="163"/>
      <c r="C33" s="163"/>
      <c r="D33" s="163"/>
      <c r="E33" s="163"/>
      <c r="F33" s="163"/>
      <c r="G33" s="163"/>
      <c r="H33" s="163"/>
      <c r="I33" s="163"/>
      <c r="J33" s="164"/>
    </row>
    <row r="34" spans="1:10" ht="15.75" x14ac:dyDescent="0.25">
      <c r="A34" s="157" t="s">
        <v>162</v>
      </c>
      <c r="B34" s="159" t="s">
        <v>102</v>
      </c>
      <c r="C34" s="63"/>
      <c r="D34" s="64"/>
      <c r="E34" s="65" t="s">
        <v>97</v>
      </c>
      <c r="F34" s="66">
        <f>SUM(F35:F38)</f>
        <v>8117200</v>
      </c>
      <c r="G34" s="66">
        <f>SUM(G35:G38)</f>
        <v>9525000</v>
      </c>
      <c r="H34" s="66">
        <f>SUM(H35:H38)</f>
        <v>9525000</v>
      </c>
      <c r="I34" s="66">
        <f>SUM(I35:I38)</f>
        <v>9700000</v>
      </c>
      <c r="J34" s="66">
        <f>SUM(J35:J38)</f>
        <v>9700000</v>
      </c>
    </row>
    <row r="35" spans="1:10" ht="49.5" customHeight="1" x14ac:dyDescent="0.25">
      <c r="A35" s="158"/>
      <c r="B35" s="160"/>
      <c r="C35" s="67"/>
      <c r="D35" s="67"/>
      <c r="E35" s="65" t="s">
        <v>98</v>
      </c>
      <c r="F35" s="66"/>
      <c r="G35" s="66"/>
      <c r="H35" s="66"/>
      <c r="I35" s="66"/>
      <c r="J35" s="66"/>
    </row>
    <row r="36" spans="1:10" ht="31.5" x14ac:dyDescent="0.25">
      <c r="A36" s="158"/>
      <c r="B36" s="160"/>
      <c r="C36" s="67"/>
      <c r="D36" s="67"/>
      <c r="E36" s="65" t="s">
        <v>1</v>
      </c>
      <c r="F36" s="66"/>
      <c r="G36" s="66"/>
      <c r="H36" s="66"/>
      <c r="I36" s="66"/>
      <c r="J36" s="66"/>
    </row>
    <row r="37" spans="1:10" ht="15.75" x14ac:dyDescent="0.25">
      <c r="A37" s="158"/>
      <c r="B37" s="160"/>
      <c r="C37" s="67"/>
      <c r="D37" s="67"/>
      <c r="E37" s="65" t="s">
        <v>23</v>
      </c>
      <c r="F37" s="66">
        <v>8117200</v>
      </c>
      <c r="G37" s="66">
        <v>9525000</v>
      </c>
      <c r="H37" s="66">
        <v>9525000</v>
      </c>
      <c r="I37" s="66">
        <v>9700000</v>
      </c>
      <c r="J37" s="66">
        <v>9700000</v>
      </c>
    </row>
    <row r="38" spans="1:10" ht="15.75" customHeight="1" x14ac:dyDescent="0.25">
      <c r="A38" s="158"/>
      <c r="B38" s="160"/>
      <c r="C38" s="67"/>
      <c r="D38" s="67"/>
      <c r="E38" s="65" t="s">
        <v>21</v>
      </c>
      <c r="F38" s="66"/>
      <c r="G38" s="66"/>
      <c r="H38" s="66"/>
      <c r="I38" s="66"/>
      <c r="J38" s="66"/>
    </row>
    <row r="39" spans="1:10" ht="48" customHeight="1" x14ac:dyDescent="0.25">
      <c r="A39" s="131" t="s">
        <v>103</v>
      </c>
      <c r="B39" s="160"/>
      <c r="C39" s="67"/>
      <c r="D39" s="69"/>
      <c r="E39" s="70"/>
      <c r="F39" s="71"/>
      <c r="G39" s="71"/>
      <c r="H39" s="71"/>
      <c r="I39" s="71"/>
      <c r="J39" s="72"/>
    </row>
    <row r="40" spans="1:10" ht="39" customHeight="1" x14ac:dyDescent="0.25">
      <c r="A40" s="131" t="s">
        <v>104</v>
      </c>
      <c r="B40" s="160"/>
      <c r="C40" s="67"/>
      <c r="D40" s="69"/>
      <c r="E40" s="73"/>
      <c r="F40" s="74"/>
      <c r="G40" s="74"/>
      <c r="H40" s="74"/>
      <c r="I40" s="74"/>
      <c r="J40" s="75"/>
    </row>
    <row r="41" spans="1:10" ht="22.5" customHeight="1" x14ac:dyDescent="0.25">
      <c r="A41" s="131" t="s">
        <v>105</v>
      </c>
      <c r="B41" s="160"/>
      <c r="C41" s="67"/>
      <c r="D41" s="69"/>
      <c r="E41" s="73"/>
      <c r="F41" s="74"/>
      <c r="G41" s="74"/>
      <c r="H41" s="74"/>
      <c r="I41" s="74"/>
      <c r="J41" s="75"/>
    </row>
    <row r="42" spans="1:10" ht="22.5" customHeight="1" x14ac:dyDescent="0.25">
      <c r="A42" s="131" t="s">
        <v>191</v>
      </c>
      <c r="B42" s="160"/>
      <c r="C42" s="67"/>
      <c r="D42" s="116"/>
      <c r="E42" s="73"/>
      <c r="F42" s="74"/>
      <c r="G42" s="74"/>
      <c r="H42" s="74"/>
      <c r="I42" s="74"/>
      <c r="J42" s="117"/>
    </row>
    <row r="43" spans="1:10" ht="47.25" x14ac:dyDescent="0.25">
      <c r="A43" s="131" t="s">
        <v>106</v>
      </c>
      <c r="B43" s="160"/>
      <c r="C43" s="67" t="s">
        <v>155</v>
      </c>
      <c r="D43" s="69" t="s">
        <v>154</v>
      </c>
      <c r="E43" s="73"/>
      <c r="F43" s="74"/>
      <c r="G43" s="74"/>
      <c r="H43" s="74"/>
      <c r="I43" s="74"/>
      <c r="J43" s="75"/>
    </row>
    <row r="44" spans="1:10" ht="31.5" customHeight="1" x14ac:dyDescent="0.25">
      <c r="A44" s="131" t="s">
        <v>190</v>
      </c>
      <c r="B44" s="160"/>
      <c r="C44" s="67"/>
      <c r="D44" s="69"/>
      <c r="E44" s="73"/>
      <c r="F44" s="74"/>
      <c r="G44" s="74"/>
      <c r="H44" s="74"/>
      <c r="I44" s="74"/>
      <c r="J44" s="75"/>
    </row>
    <row r="45" spans="1:10" ht="34.5" customHeight="1" x14ac:dyDescent="0.25">
      <c r="A45" s="131" t="s">
        <v>107</v>
      </c>
      <c r="B45" s="160"/>
      <c r="C45" s="67"/>
      <c r="D45" s="69"/>
      <c r="E45" s="73"/>
      <c r="F45" s="74"/>
      <c r="G45" s="74"/>
      <c r="H45" s="74"/>
      <c r="I45" s="74"/>
      <c r="J45" s="75"/>
    </row>
    <row r="46" spans="1:10" ht="36" customHeight="1" x14ac:dyDescent="0.25">
      <c r="A46" s="131" t="s">
        <v>108</v>
      </c>
      <c r="B46" s="160"/>
      <c r="C46" s="67"/>
      <c r="D46" s="69"/>
      <c r="E46" s="73"/>
      <c r="F46" s="74"/>
      <c r="G46" s="74"/>
      <c r="H46" s="74"/>
      <c r="I46" s="74"/>
      <c r="J46" s="75"/>
    </row>
    <row r="47" spans="1:10" ht="21" customHeight="1" x14ac:dyDescent="0.25">
      <c r="A47" s="131" t="s">
        <v>109</v>
      </c>
      <c r="B47" s="160"/>
      <c r="C47" s="67"/>
      <c r="D47" s="69"/>
      <c r="E47" s="73"/>
      <c r="F47" s="74"/>
      <c r="G47" s="74"/>
      <c r="H47" s="74"/>
      <c r="I47" s="74"/>
      <c r="J47" s="75"/>
    </row>
    <row r="48" spans="1:10" ht="21" customHeight="1" x14ac:dyDescent="0.25">
      <c r="A48" s="131" t="s">
        <v>193</v>
      </c>
      <c r="B48" s="160"/>
      <c r="C48" s="67"/>
      <c r="D48" s="116"/>
      <c r="E48" s="73"/>
      <c r="F48" s="74"/>
      <c r="G48" s="74"/>
      <c r="H48" s="74"/>
      <c r="I48" s="74"/>
      <c r="J48" s="117"/>
    </row>
    <row r="49" spans="1:10" ht="31.5" x14ac:dyDescent="0.25">
      <c r="A49" s="128" t="s">
        <v>110</v>
      </c>
      <c r="B49" s="165"/>
      <c r="C49" s="67"/>
      <c r="D49" s="67"/>
      <c r="E49" s="76"/>
      <c r="F49" s="77"/>
      <c r="G49" s="77"/>
      <c r="H49" s="77"/>
      <c r="I49" s="77"/>
      <c r="J49" s="78"/>
    </row>
    <row r="50" spans="1:10" ht="15.75" x14ac:dyDescent="0.25">
      <c r="A50" s="128" t="s">
        <v>111</v>
      </c>
      <c r="B50" s="165"/>
      <c r="C50" s="67"/>
      <c r="D50" s="67"/>
      <c r="E50" s="76"/>
      <c r="F50" s="77"/>
      <c r="G50" s="77"/>
      <c r="H50" s="77"/>
      <c r="I50" s="77"/>
      <c r="J50" s="78"/>
    </row>
    <row r="51" spans="1:10" ht="15.75" x14ac:dyDescent="0.25">
      <c r="A51" s="128" t="s">
        <v>112</v>
      </c>
      <c r="B51" s="165"/>
      <c r="C51" s="67"/>
      <c r="D51" s="67"/>
      <c r="E51" s="76"/>
      <c r="F51" s="77"/>
      <c r="G51" s="77"/>
      <c r="H51" s="77"/>
      <c r="I51" s="77"/>
      <c r="J51" s="78"/>
    </row>
    <row r="52" spans="1:10" ht="15.75" x14ac:dyDescent="0.25">
      <c r="A52" s="128" t="s">
        <v>113</v>
      </c>
      <c r="B52" s="165"/>
      <c r="C52" s="67"/>
      <c r="D52" s="67"/>
      <c r="E52" s="76"/>
      <c r="F52" s="77"/>
      <c r="G52" s="77"/>
      <c r="H52" s="77"/>
      <c r="I52" s="77"/>
      <c r="J52" s="78"/>
    </row>
    <row r="53" spans="1:10" ht="31.5" x14ac:dyDescent="0.25">
      <c r="A53" s="128" t="s">
        <v>114</v>
      </c>
      <c r="B53" s="165"/>
      <c r="C53" s="67"/>
      <c r="D53" s="67"/>
      <c r="E53" s="76"/>
      <c r="F53" s="77"/>
      <c r="G53" s="77"/>
      <c r="H53" s="77"/>
      <c r="I53" s="77"/>
      <c r="J53" s="78"/>
    </row>
    <row r="54" spans="1:10" ht="15.75" x14ac:dyDescent="0.25">
      <c r="A54" s="113" t="s">
        <v>184</v>
      </c>
      <c r="B54" s="166"/>
      <c r="C54" s="67"/>
      <c r="D54" s="67"/>
      <c r="E54" s="76"/>
      <c r="F54" s="77"/>
      <c r="G54" s="77"/>
      <c r="H54" s="77"/>
      <c r="I54" s="77"/>
      <c r="J54" s="78"/>
    </row>
    <row r="55" spans="1:10" ht="15.75" x14ac:dyDescent="0.25">
      <c r="A55" s="113" t="s">
        <v>185</v>
      </c>
      <c r="B55" s="166"/>
      <c r="C55" s="67"/>
      <c r="D55" s="67"/>
      <c r="E55" s="76"/>
      <c r="F55" s="77"/>
      <c r="G55" s="77"/>
      <c r="H55" s="77"/>
      <c r="I55" s="77"/>
      <c r="J55" s="78"/>
    </row>
    <row r="56" spans="1:10" ht="56.25" customHeight="1" x14ac:dyDescent="0.25">
      <c r="A56" s="132" t="s">
        <v>189</v>
      </c>
      <c r="B56" s="167"/>
      <c r="C56" s="68"/>
      <c r="D56" s="68"/>
      <c r="E56" s="79"/>
      <c r="F56" s="80"/>
      <c r="G56" s="80"/>
      <c r="H56" s="80"/>
      <c r="I56" s="80"/>
      <c r="J56" s="81"/>
    </row>
    <row r="57" spans="1:10" ht="15.75" x14ac:dyDescent="0.25">
      <c r="A57" s="162" t="s">
        <v>115</v>
      </c>
      <c r="B57" s="163"/>
      <c r="C57" s="163"/>
      <c r="D57" s="163"/>
      <c r="E57" s="163"/>
      <c r="F57" s="163"/>
      <c r="G57" s="163"/>
      <c r="H57" s="163"/>
      <c r="I57" s="163"/>
      <c r="J57" s="164"/>
    </row>
    <row r="58" spans="1:10" ht="15.75" x14ac:dyDescent="0.25">
      <c r="A58" s="157" t="s">
        <v>217</v>
      </c>
      <c r="B58" s="159" t="s">
        <v>116</v>
      </c>
      <c r="C58" s="63"/>
      <c r="D58" s="64"/>
      <c r="E58" s="65" t="s">
        <v>97</v>
      </c>
      <c r="F58" s="66">
        <f>SUM(F59:F62)</f>
        <v>2898050.88</v>
      </c>
      <c r="G58" s="66">
        <f>SUM(G59:G62)</f>
        <v>5000000</v>
      </c>
      <c r="H58" s="66">
        <f>SUM(H59:H62)</f>
        <v>5000000</v>
      </c>
      <c r="I58" s="66">
        <f>SUM(I59:I62)</f>
        <v>5000000</v>
      </c>
      <c r="J58" s="66">
        <f>SUM(J59:J62)</f>
        <v>5100000</v>
      </c>
    </row>
    <row r="59" spans="1:10" ht="71.25" customHeight="1" x14ac:dyDescent="0.25">
      <c r="A59" s="158"/>
      <c r="B59" s="160"/>
      <c r="C59" s="67"/>
      <c r="D59" s="67"/>
      <c r="E59" s="65" t="s">
        <v>98</v>
      </c>
      <c r="F59" s="66"/>
      <c r="G59" s="66"/>
      <c r="H59" s="66"/>
      <c r="I59" s="66"/>
      <c r="J59" s="66"/>
    </row>
    <row r="60" spans="1:10" ht="31.5" x14ac:dyDescent="0.25">
      <c r="A60" s="158"/>
      <c r="B60" s="160"/>
      <c r="C60" s="67"/>
      <c r="D60" s="67"/>
      <c r="E60" s="65" t="s">
        <v>1</v>
      </c>
      <c r="F60" s="66"/>
      <c r="G60" s="66"/>
      <c r="H60" s="66"/>
      <c r="I60" s="66"/>
      <c r="J60" s="66"/>
    </row>
    <row r="61" spans="1:10" ht="15.75" x14ac:dyDescent="0.25">
      <c r="A61" s="158"/>
      <c r="B61" s="160"/>
      <c r="C61" s="67"/>
      <c r="D61" s="67"/>
      <c r="E61" s="65" t="s">
        <v>23</v>
      </c>
      <c r="F61" s="66">
        <v>2898050.88</v>
      </c>
      <c r="G61" s="66">
        <v>5000000</v>
      </c>
      <c r="H61" s="66">
        <v>5000000</v>
      </c>
      <c r="I61" s="66">
        <v>5000000</v>
      </c>
      <c r="J61" s="66">
        <v>5100000</v>
      </c>
    </row>
    <row r="62" spans="1:10" ht="31.5" x14ac:dyDescent="0.25">
      <c r="A62" s="158"/>
      <c r="B62" s="160"/>
      <c r="C62" s="67"/>
      <c r="D62" s="67"/>
      <c r="E62" s="65" t="s">
        <v>21</v>
      </c>
      <c r="F62" s="66"/>
      <c r="G62" s="66"/>
      <c r="H62" s="66"/>
      <c r="I62" s="66"/>
      <c r="J62" s="66"/>
    </row>
    <row r="63" spans="1:10" ht="50.25" customHeight="1" x14ac:dyDescent="0.25">
      <c r="A63" s="65" t="s">
        <v>117</v>
      </c>
      <c r="B63" s="168"/>
      <c r="C63" s="67"/>
      <c r="D63" s="67"/>
      <c r="E63" s="82"/>
      <c r="F63" s="83"/>
      <c r="G63" s="83"/>
      <c r="H63" s="83"/>
      <c r="I63" s="83"/>
      <c r="J63" s="84"/>
    </row>
    <row r="64" spans="1:10" ht="33.75" customHeight="1" x14ac:dyDescent="0.25">
      <c r="A64" s="115" t="s">
        <v>192</v>
      </c>
      <c r="B64" s="168"/>
      <c r="C64" s="67"/>
      <c r="D64" s="67"/>
      <c r="E64" s="76"/>
      <c r="F64" s="77"/>
      <c r="G64" s="77"/>
      <c r="H64" s="77"/>
      <c r="I64" s="77"/>
      <c r="J64" s="78"/>
    </row>
    <row r="65" spans="1:10" ht="31.5" x14ac:dyDescent="0.25">
      <c r="A65" s="65" t="s">
        <v>118</v>
      </c>
      <c r="B65" s="168"/>
      <c r="C65" s="67"/>
      <c r="D65" s="67"/>
      <c r="E65" s="76"/>
      <c r="F65" s="77"/>
      <c r="G65" s="77"/>
      <c r="H65" s="77"/>
      <c r="I65" s="77"/>
      <c r="J65" s="78"/>
    </row>
    <row r="66" spans="1:10" ht="31.5" x14ac:dyDescent="0.25">
      <c r="A66" s="85" t="s">
        <v>119</v>
      </c>
      <c r="B66" s="168"/>
      <c r="C66" s="86"/>
      <c r="D66" s="86"/>
      <c r="E66" s="87"/>
      <c r="F66" s="88"/>
      <c r="G66" s="88"/>
      <c r="H66" s="88"/>
      <c r="I66" s="88"/>
      <c r="J66" s="89"/>
    </row>
    <row r="67" spans="1:10" ht="31.5" x14ac:dyDescent="0.25">
      <c r="A67" s="85" t="s">
        <v>120</v>
      </c>
      <c r="B67" s="168"/>
      <c r="C67" s="86"/>
      <c r="D67" s="86"/>
      <c r="E67" s="87"/>
      <c r="F67" s="88"/>
      <c r="G67" s="88"/>
      <c r="H67" s="88"/>
      <c r="I67" s="88"/>
      <c r="J67" s="89"/>
    </row>
    <row r="68" spans="1:10" ht="18.75" customHeight="1" x14ac:dyDescent="0.25">
      <c r="A68" s="90" t="s">
        <v>121</v>
      </c>
      <c r="B68" s="168"/>
      <c r="C68" s="91"/>
      <c r="D68" s="91"/>
      <c r="E68" s="92"/>
      <c r="F68" s="93"/>
      <c r="G68" s="93"/>
      <c r="H68" s="93"/>
      <c r="I68" s="93"/>
      <c r="J68" s="94"/>
    </row>
    <row r="69" spans="1:10" ht="31.5" x14ac:dyDescent="0.25">
      <c r="A69" s="85" t="s">
        <v>122</v>
      </c>
      <c r="B69" s="168"/>
      <c r="C69" s="91"/>
      <c r="D69" s="91"/>
      <c r="E69" s="92"/>
      <c r="F69" s="93"/>
      <c r="G69" s="93"/>
      <c r="H69" s="93"/>
      <c r="I69" s="93"/>
      <c r="J69" s="94"/>
    </row>
    <row r="70" spans="1:10" ht="31.5" x14ac:dyDescent="0.25">
      <c r="A70" s="114" t="s">
        <v>135</v>
      </c>
      <c r="B70" s="169"/>
      <c r="C70" s="95"/>
      <c r="D70" s="95"/>
      <c r="E70" s="96"/>
      <c r="F70" s="97"/>
      <c r="G70" s="97"/>
      <c r="H70" s="97"/>
      <c r="I70" s="97"/>
      <c r="J70" s="98"/>
    </row>
    <row r="71" spans="1:10" ht="15.75" x14ac:dyDescent="0.25">
      <c r="A71" s="140" t="s">
        <v>128</v>
      </c>
      <c r="B71" s="143" t="s">
        <v>124</v>
      </c>
      <c r="C71" s="61"/>
      <c r="D71" s="61"/>
      <c r="E71" s="61" t="s">
        <v>97</v>
      </c>
      <c r="F71" s="62">
        <f>SUM(F72:F75)</f>
        <v>915000</v>
      </c>
      <c r="G71" s="62">
        <f>SUM(G72:G75)</f>
        <v>1515000</v>
      </c>
      <c r="H71" s="62">
        <f>SUM(H72:H75)</f>
        <v>1515000</v>
      </c>
      <c r="I71" s="62">
        <f>SUM(I72:I75)</f>
        <v>1520000</v>
      </c>
      <c r="J71" s="62">
        <f>SUM(J72:J75)</f>
        <v>1520000</v>
      </c>
    </row>
    <row r="72" spans="1:10" ht="63.75" customHeight="1" x14ac:dyDescent="0.25">
      <c r="A72" s="141"/>
      <c r="B72" s="144"/>
      <c r="C72" s="61"/>
      <c r="D72" s="61"/>
      <c r="E72" s="61" t="s">
        <v>98</v>
      </c>
      <c r="F72" s="62">
        <f t="shared" ref="F72:J73" si="6">F78+F85</f>
        <v>0</v>
      </c>
      <c r="G72" s="62">
        <f t="shared" si="6"/>
        <v>0</v>
      </c>
      <c r="H72" s="62">
        <f t="shared" si="6"/>
        <v>0</v>
      </c>
      <c r="I72" s="62">
        <f t="shared" si="6"/>
        <v>0</v>
      </c>
      <c r="J72" s="62">
        <f t="shared" si="6"/>
        <v>0</v>
      </c>
    </row>
    <row r="73" spans="1:10" ht="31.5" x14ac:dyDescent="0.25">
      <c r="A73" s="141"/>
      <c r="B73" s="144"/>
      <c r="C73" s="61"/>
      <c r="D73" s="61"/>
      <c r="E73" s="61" t="s">
        <v>1</v>
      </c>
      <c r="F73" s="62">
        <f t="shared" si="6"/>
        <v>0</v>
      </c>
      <c r="G73" s="62">
        <f t="shared" si="6"/>
        <v>0</v>
      </c>
      <c r="H73" s="62">
        <f t="shared" si="6"/>
        <v>0</v>
      </c>
      <c r="I73" s="62">
        <f t="shared" si="6"/>
        <v>0</v>
      </c>
      <c r="J73" s="62">
        <f t="shared" si="6"/>
        <v>0</v>
      </c>
    </row>
    <row r="74" spans="1:10" ht="15.75" x14ac:dyDescent="0.25">
      <c r="A74" s="141"/>
      <c r="B74" s="144"/>
      <c r="C74" s="61"/>
      <c r="D74" s="61"/>
      <c r="E74" s="61" t="s">
        <v>23</v>
      </c>
      <c r="F74" s="62">
        <f t="shared" ref="F74:J75" si="7">F80+F87</f>
        <v>915000</v>
      </c>
      <c r="G74" s="62">
        <f>G80+G87</f>
        <v>1515000</v>
      </c>
      <c r="H74" s="62">
        <f t="shared" si="7"/>
        <v>1515000</v>
      </c>
      <c r="I74" s="62">
        <f t="shared" si="7"/>
        <v>1520000</v>
      </c>
      <c r="J74" s="62">
        <f t="shared" si="7"/>
        <v>1520000</v>
      </c>
    </row>
    <row r="75" spans="1:10" ht="31.5" x14ac:dyDescent="0.25">
      <c r="A75" s="142"/>
      <c r="B75" s="145"/>
      <c r="C75" s="61"/>
      <c r="D75" s="61"/>
      <c r="E75" s="61" t="s">
        <v>21</v>
      </c>
      <c r="F75" s="62">
        <f t="shared" si="7"/>
        <v>0</v>
      </c>
      <c r="G75" s="62">
        <f t="shared" si="7"/>
        <v>0</v>
      </c>
      <c r="H75" s="62">
        <f t="shared" si="7"/>
        <v>0</v>
      </c>
      <c r="I75" s="62">
        <f t="shared" si="7"/>
        <v>0</v>
      </c>
      <c r="J75" s="62">
        <f t="shared" si="7"/>
        <v>0</v>
      </c>
    </row>
    <row r="76" spans="1:10" ht="18" customHeight="1" x14ac:dyDescent="0.25">
      <c r="A76" s="162" t="s">
        <v>188</v>
      </c>
      <c r="B76" s="163"/>
      <c r="C76" s="163"/>
      <c r="D76" s="163"/>
      <c r="E76" s="163"/>
      <c r="F76" s="163"/>
      <c r="G76" s="163"/>
      <c r="H76" s="163"/>
      <c r="I76" s="163"/>
      <c r="J76" s="164"/>
    </row>
    <row r="77" spans="1:10" ht="15.75" x14ac:dyDescent="0.25">
      <c r="A77" s="157" t="s">
        <v>163</v>
      </c>
      <c r="B77" s="159" t="s">
        <v>125</v>
      </c>
      <c r="C77" s="63"/>
      <c r="D77" s="64"/>
      <c r="E77" s="65" t="s">
        <v>97</v>
      </c>
      <c r="F77" s="66">
        <f>SUM(F78:F81)</f>
        <v>515000</v>
      </c>
      <c r="G77" s="66">
        <f>SUM(G78:G81)</f>
        <v>915000</v>
      </c>
      <c r="H77" s="66">
        <f>SUM(H78:H81)</f>
        <v>915000</v>
      </c>
      <c r="I77" s="66">
        <f>SUM(I78:I81)</f>
        <v>920000</v>
      </c>
      <c r="J77" s="66">
        <f>SUM(J78:J81)</f>
        <v>920000</v>
      </c>
    </row>
    <row r="78" spans="1:10" ht="68.25" customHeight="1" x14ac:dyDescent="0.25">
      <c r="A78" s="158"/>
      <c r="B78" s="160"/>
      <c r="C78" s="67"/>
      <c r="D78" s="67"/>
      <c r="E78" s="65" t="s">
        <v>98</v>
      </c>
      <c r="F78" s="66"/>
      <c r="G78" s="66"/>
      <c r="H78" s="66"/>
      <c r="I78" s="66"/>
      <c r="J78" s="66"/>
    </row>
    <row r="79" spans="1:10" ht="31.5" x14ac:dyDescent="0.25">
      <c r="A79" s="158"/>
      <c r="B79" s="160"/>
      <c r="C79" s="67"/>
      <c r="D79" s="67"/>
      <c r="E79" s="65" t="s">
        <v>1</v>
      </c>
      <c r="F79" s="66"/>
      <c r="G79" s="66"/>
      <c r="H79" s="66"/>
      <c r="I79" s="66"/>
      <c r="J79" s="66"/>
    </row>
    <row r="80" spans="1:10" ht="15.75" x14ac:dyDescent="0.25">
      <c r="A80" s="158"/>
      <c r="B80" s="160"/>
      <c r="C80" s="67"/>
      <c r="D80" s="67"/>
      <c r="E80" s="65" t="s">
        <v>23</v>
      </c>
      <c r="F80" s="66">
        <v>515000</v>
      </c>
      <c r="G80" s="66">
        <v>915000</v>
      </c>
      <c r="H80" s="66">
        <v>915000</v>
      </c>
      <c r="I80" s="66">
        <v>920000</v>
      </c>
      <c r="J80" s="66">
        <v>920000</v>
      </c>
    </row>
    <row r="81" spans="1:10" ht="31.5" x14ac:dyDescent="0.25">
      <c r="A81" s="158"/>
      <c r="B81" s="160"/>
      <c r="C81" s="67"/>
      <c r="D81" s="67"/>
      <c r="E81" s="65" t="s">
        <v>21</v>
      </c>
      <c r="F81" s="66"/>
      <c r="G81" s="66"/>
      <c r="H81" s="66"/>
      <c r="I81" s="66"/>
      <c r="J81" s="66"/>
    </row>
    <row r="82" spans="1:10" ht="32.25" customHeight="1" x14ac:dyDescent="0.25">
      <c r="A82" s="65" t="s">
        <v>186</v>
      </c>
      <c r="B82" s="179"/>
      <c r="C82" s="91"/>
      <c r="D82" s="91"/>
      <c r="E82" s="99"/>
      <c r="F82" s="100"/>
      <c r="G82" s="100"/>
      <c r="H82" s="100"/>
      <c r="I82" s="100"/>
      <c r="J82" s="101"/>
    </row>
    <row r="83" spans="1:10" ht="36.75" customHeight="1" x14ac:dyDescent="0.25">
      <c r="A83" s="65" t="s">
        <v>187</v>
      </c>
      <c r="B83" s="180"/>
      <c r="C83" s="95"/>
      <c r="D83" s="95"/>
      <c r="E83" s="96"/>
      <c r="F83" s="97"/>
      <c r="G83" s="97"/>
      <c r="H83" s="97"/>
      <c r="I83" s="97"/>
      <c r="J83" s="98"/>
    </row>
    <row r="84" spans="1:10" ht="15.75" x14ac:dyDescent="0.25">
      <c r="A84" s="157" t="s">
        <v>164</v>
      </c>
      <c r="B84" s="159" t="s">
        <v>126</v>
      </c>
      <c r="C84" s="102"/>
      <c r="D84" s="64"/>
      <c r="E84" s="65" t="s">
        <v>97</v>
      </c>
      <c r="F84" s="103">
        <f>SUM(F85:F88)</f>
        <v>400000</v>
      </c>
      <c r="G84" s="103">
        <f>SUM(G85:G88)</f>
        <v>600000</v>
      </c>
      <c r="H84" s="103">
        <f>SUM(H85:H88)</f>
        <v>600000</v>
      </c>
      <c r="I84" s="103">
        <f>SUM(I85:I88)</f>
        <v>600000</v>
      </c>
      <c r="J84" s="103">
        <f>SUM(J85:J88)</f>
        <v>600000</v>
      </c>
    </row>
    <row r="85" spans="1:10" ht="76.5" customHeight="1" x14ac:dyDescent="0.25">
      <c r="A85" s="158"/>
      <c r="B85" s="160"/>
      <c r="C85" s="91"/>
      <c r="D85" s="91"/>
      <c r="E85" s="65" t="s">
        <v>98</v>
      </c>
      <c r="F85" s="103"/>
      <c r="G85" s="103"/>
      <c r="H85" s="103"/>
      <c r="I85" s="103"/>
      <c r="J85" s="103"/>
    </row>
    <row r="86" spans="1:10" ht="31.5" x14ac:dyDescent="0.25">
      <c r="A86" s="158"/>
      <c r="B86" s="160"/>
      <c r="C86" s="91"/>
      <c r="D86" s="91"/>
      <c r="E86" s="65" t="s">
        <v>1</v>
      </c>
      <c r="F86" s="103"/>
      <c r="G86" s="103"/>
      <c r="H86" s="103"/>
      <c r="I86" s="103"/>
      <c r="J86" s="103"/>
    </row>
    <row r="87" spans="1:10" ht="15.75" x14ac:dyDescent="0.25">
      <c r="A87" s="158"/>
      <c r="B87" s="160"/>
      <c r="C87" s="91"/>
      <c r="D87" s="91"/>
      <c r="E87" s="65" t="s">
        <v>23</v>
      </c>
      <c r="F87" s="103">
        <v>400000</v>
      </c>
      <c r="G87" s="103">
        <v>600000</v>
      </c>
      <c r="H87" s="103">
        <v>600000</v>
      </c>
      <c r="I87" s="103">
        <v>600000</v>
      </c>
      <c r="J87" s="103">
        <v>600000</v>
      </c>
    </row>
    <row r="88" spans="1:10" ht="31.5" x14ac:dyDescent="0.25">
      <c r="A88" s="158"/>
      <c r="B88" s="160"/>
      <c r="C88" s="91"/>
      <c r="D88" s="91"/>
      <c r="E88" s="65" t="s">
        <v>21</v>
      </c>
      <c r="F88" s="103"/>
      <c r="G88" s="103"/>
      <c r="H88" s="103"/>
      <c r="I88" s="103"/>
      <c r="J88" s="103"/>
    </row>
    <row r="89" spans="1:10" ht="23.25" customHeight="1" x14ac:dyDescent="0.25">
      <c r="A89" s="65" t="s">
        <v>127</v>
      </c>
      <c r="B89" s="161"/>
      <c r="C89" s="95"/>
      <c r="D89" s="95"/>
      <c r="E89" s="104"/>
      <c r="F89" s="105"/>
      <c r="G89" s="105"/>
      <c r="H89" s="105"/>
      <c r="I89" s="105"/>
      <c r="J89" s="106"/>
    </row>
    <row r="90" spans="1:10" ht="15.75" x14ac:dyDescent="0.25">
      <c r="A90" s="140" t="s">
        <v>136</v>
      </c>
      <c r="B90" s="143" t="s">
        <v>129</v>
      </c>
      <c r="C90" s="61"/>
      <c r="D90" s="61"/>
      <c r="E90" s="61" t="s">
        <v>97</v>
      </c>
      <c r="F90" s="62">
        <f>SUM(F91:F94)</f>
        <v>652000</v>
      </c>
      <c r="G90" s="62">
        <f>SUM(G91:G94)</f>
        <v>600000</v>
      </c>
      <c r="H90" s="62">
        <f>SUM(H91:H94)</f>
        <v>600000</v>
      </c>
      <c r="I90" s="62">
        <f>SUM(I91:I94)</f>
        <v>600000</v>
      </c>
      <c r="J90" s="62">
        <f>SUM(J91:J94)</f>
        <v>600000</v>
      </c>
    </row>
    <row r="91" spans="1:10" ht="70.5" customHeight="1" x14ac:dyDescent="0.25">
      <c r="A91" s="141"/>
      <c r="B91" s="144"/>
      <c r="C91" s="61"/>
      <c r="D91" s="61"/>
      <c r="E91" s="61" t="s">
        <v>98</v>
      </c>
      <c r="F91" s="62">
        <f>F97</f>
        <v>0</v>
      </c>
      <c r="G91" s="62">
        <f>G97</f>
        <v>0</v>
      </c>
      <c r="H91" s="62">
        <f>H97</f>
        <v>0</v>
      </c>
      <c r="I91" s="62">
        <f>I97</f>
        <v>0</v>
      </c>
      <c r="J91" s="62">
        <f>J97</f>
        <v>0</v>
      </c>
    </row>
    <row r="92" spans="1:10" ht="31.5" x14ac:dyDescent="0.25">
      <c r="A92" s="141"/>
      <c r="B92" s="144"/>
      <c r="C92" s="61"/>
      <c r="D92" s="61"/>
      <c r="E92" s="61" t="s">
        <v>1</v>
      </c>
      <c r="F92" s="62">
        <f t="shared" ref="F92:J94" si="8">F98</f>
        <v>0</v>
      </c>
      <c r="G92" s="62">
        <f t="shared" si="8"/>
        <v>0</v>
      </c>
      <c r="H92" s="62">
        <f t="shared" si="8"/>
        <v>0</v>
      </c>
      <c r="I92" s="62">
        <f t="shared" si="8"/>
        <v>0</v>
      </c>
      <c r="J92" s="62">
        <f t="shared" si="8"/>
        <v>0</v>
      </c>
    </row>
    <row r="93" spans="1:10" ht="15.75" x14ac:dyDescent="0.25">
      <c r="A93" s="141"/>
      <c r="B93" s="144"/>
      <c r="C93" s="61"/>
      <c r="D93" s="61"/>
      <c r="E93" s="61" t="s">
        <v>23</v>
      </c>
      <c r="F93" s="62">
        <f t="shared" si="8"/>
        <v>652000</v>
      </c>
      <c r="G93" s="62">
        <f t="shared" si="8"/>
        <v>600000</v>
      </c>
      <c r="H93" s="62">
        <f t="shared" si="8"/>
        <v>600000</v>
      </c>
      <c r="I93" s="62">
        <f t="shared" si="8"/>
        <v>600000</v>
      </c>
      <c r="J93" s="62">
        <f t="shared" si="8"/>
        <v>600000</v>
      </c>
    </row>
    <row r="94" spans="1:10" ht="31.5" x14ac:dyDescent="0.25">
      <c r="A94" s="142"/>
      <c r="B94" s="145"/>
      <c r="C94" s="61"/>
      <c r="D94" s="61"/>
      <c r="E94" s="61" t="s">
        <v>21</v>
      </c>
      <c r="F94" s="62">
        <f>F100</f>
        <v>0</v>
      </c>
      <c r="G94" s="62">
        <f t="shared" si="8"/>
        <v>0</v>
      </c>
      <c r="H94" s="62">
        <f>H100</f>
        <v>0</v>
      </c>
      <c r="I94" s="62">
        <f t="shared" si="8"/>
        <v>0</v>
      </c>
      <c r="J94" s="62">
        <f t="shared" si="8"/>
        <v>0</v>
      </c>
    </row>
    <row r="95" spans="1:10" ht="15.75" x14ac:dyDescent="0.25">
      <c r="A95" s="162" t="s">
        <v>130</v>
      </c>
      <c r="B95" s="163"/>
      <c r="C95" s="163"/>
      <c r="D95" s="163"/>
      <c r="E95" s="163"/>
      <c r="F95" s="163"/>
      <c r="G95" s="163"/>
      <c r="H95" s="163"/>
      <c r="I95" s="163"/>
      <c r="J95" s="164"/>
    </row>
    <row r="96" spans="1:10" ht="15.75" x14ac:dyDescent="0.25">
      <c r="A96" s="157" t="s">
        <v>165</v>
      </c>
      <c r="B96" s="159" t="s">
        <v>131</v>
      </c>
      <c r="C96" s="102"/>
      <c r="D96" s="64"/>
      <c r="E96" s="65" t="s">
        <v>97</v>
      </c>
      <c r="F96" s="103">
        <f>SUM(F97:F100)</f>
        <v>652000</v>
      </c>
      <c r="G96" s="103">
        <f>SUM(G97:G100)</f>
        <v>600000</v>
      </c>
      <c r="H96" s="103">
        <f>SUM(H97:H100)</f>
        <v>600000</v>
      </c>
      <c r="I96" s="103">
        <f>SUM(I97:I100)</f>
        <v>600000</v>
      </c>
      <c r="J96" s="103">
        <f>SUM(J97:J100)</f>
        <v>600000</v>
      </c>
    </row>
    <row r="97" spans="1:10" ht="68.25" customHeight="1" x14ac:dyDescent="0.25">
      <c r="A97" s="158"/>
      <c r="B97" s="160"/>
      <c r="C97" s="91"/>
      <c r="D97" s="91"/>
      <c r="E97" s="65" t="s">
        <v>98</v>
      </c>
      <c r="F97" s="103"/>
      <c r="G97" s="103"/>
      <c r="H97" s="103"/>
      <c r="I97" s="103"/>
      <c r="J97" s="103"/>
    </row>
    <row r="98" spans="1:10" ht="31.5" x14ac:dyDescent="0.25">
      <c r="A98" s="158"/>
      <c r="B98" s="160"/>
      <c r="C98" s="91"/>
      <c r="D98" s="91"/>
      <c r="E98" s="65" t="s">
        <v>1</v>
      </c>
      <c r="F98" s="103"/>
      <c r="G98" s="103"/>
      <c r="H98" s="103"/>
      <c r="I98" s="103"/>
      <c r="J98" s="103"/>
    </row>
    <row r="99" spans="1:10" ht="15.75" x14ac:dyDescent="0.25">
      <c r="A99" s="158"/>
      <c r="B99" s="160"/>
      <c r="C99" s="91"/>
      <c r="D99" s="91"/>
      <c r="E99" s="65" t="s">
        <v>23</v>
      </c>
      <c r="F99" s="103">
        <v>652000</v>
      </c>
      <c r="G99" s="103">
        <v>600000</v>
      </c>
      <c r="H99" s="103">
        <v>600000</v>
      </c>
      <c r="I99" s="103">
        <v>600000</v>
      </c>
      <c r="J99" s="103">
        <v>600000</v>
      </c>
    </row>
    <row r="100" spans="1:10" ht="31.5" x14ac:dyDescent="0.25">
      <c r="A100" s="158"/>
      <c r="B100" s="160"/>
      <c r="C100" s="91"/>
      <c r="D100" s="91"/>
      <c r="E100" s="65" t="s">
        <v>21</v>
      </c>
      <c r="F100" s="103"/>
      <c r="G100" s="103"/>
      <c r="H100" s="103"/>
      <c r="I100" s="103"/>
      <c r="J100" s="103"/>
    </row>
    <row r="101" spans="1:10" ht="41.25" customHeight="1" x14ac:dyDescent="0.25">
      <c r="A101" s="65" t="s">
        <v>132</v>
      </c>
      <c r="B101" s="168"/>
      <c r="C101" s="91"/>
      <c r="D101" s="91"/>
      <c r="E101" s="92"/>
      <c r="F101" s="93"/>
      <c r="G101" s="93"/>
      <c r="H101" s="93"/>
      <c r="I101" s="93"/>
      <c r="J101" s="94"/>
    </row>
    <row r="102" spans="1:10" ht="38.25" customHeight="1" x14ac:dyDescent="0.25">
      <c r="A102" s="128" t="s">
        <v>133</v>
      </c>
      <c r="B102" s="168"/>
      <c r="C102" s="91"/>
      <c r="D102" s="91"/>
      <c r="E102" s="92"/>
      <c r="F102" s="93"/>
      <c r="G102" s="93"/>
      <c r="H102" s="93"/>
      <c r="I102" s="93"/>
      <c r="J102" s="94"/>
    </row>
    <row r="103" spans="1:10" ht="42.75" customHeight="1" x14ac:dyDescent="0.25">
      <c r="A103" s="128" t="s">
        <v>134</v>
      </c>
      <c r="B103" s="168"/>
      <c r="C103" s="91"/>
      <c r="D103" s="91"/>
      <c r="E103" s="92"/>
      <c r="F103" s="93"/>
      <c r="G103" s="93"/>
      <c r="H103" s="93"/>
      <c r="I103" s="93"/>
      <c r="J103" s="94"/>
    </row>
    <row r="104" spans="1:10" ht="29.25" customHeight="1" x14ac:dyDescent="0.25">
      <c r="A104" s="132" t="s">
        <v>146</v>
      </c>
      <c r="B104" s="175"/>
      <c r="C104" s="91"/>
      <c r="D104" s="91"/>
      <c r="E104" s="92"/>
      <c r="F104" s="93"/>
      <c r="G104" s="93"/>
      <c r="H104" s="93"/>
      <c r="I104" s="93"/>
      <c r="J104" s="94"/>
    </row>
    <row r="105" spans="1:10" ht="63.75" customHeight="1" x14ac:dyDescent="0.25">
      <c r="A105" s="132" t="s">
        <v>147</v>
      </c>
      <c r="B105" s="175"/>
      <c r="C105" s="91"/>
      <c r="D105" s="91"/>
      <c r="E105" s="92"/>
      <c r="F105" s="93"/>
      <c r="G105" s="93"/>
      <c r="H105" s="93"/>
      <c r="I105" s="93"/>
      <c r="J105" s="94"/>
    </row>
    <row r="106" spans="1:10" ht="15.75" x14ac:dyDescent="0.25">
      <c r="A106" s="140" t="s">
        <v>170</v>
      </c>
      <c r="B106" s="143" t="s">
        <v>137</v>
      </c>
      <c r="C106" s="61"/>
      <c r="D106" s="61"/>
      <c r="E106" s="61" t="s">
        <v>97</v>
      </c>
      <c r="F106" s="62">
        <f>SUM(F107:F110)</f>
        <v>66226617.25</v>
      </c>
      <c r="G106" s="62">
        <f>SUM(G107:G110)</f>
        <v>51610715.544999994</v>
      </c>
      <c r="H106" s="62">
        <f>SUM(H107:H110)</f>
        <v>51810636.722724989</v>
      </c>
      <c r="I106" s="62">
        <f>SUM(I107:I110)</f>
        <v>52011557.506338611</v>
      </c>
      <c r="J106" s="62">
        <f>SUM(J107:J110)</f>
        <v>52213482.893870302</v>
      </c>
    </row>
    <row r="107" spans="1:10" ht="68.25" customHeight="1" x14ac:dyDescent="0.25">
      <c r="A107" s="141"/>
      <c r="B107" s="144"/>
      <c r="C107" s="61"/>
      <c r="D107" s="61"/>
      <c r="E107" s="61" t="s">
        <v>98</v>
      </c>
      <c r="F107" s="62">
        <f>F113+F120+F131+F136+F141+F148</f>
        <v>15548762.609999999</v>
      </c>
      <c r="G107" s="62">
        <f>G113+G120+G131+G136+G141+G148</f>
        <v>1226480</v>
      </c>
      <c r="H107" s="62">
        <f t="shared" ref="H107:J107" si="9">H113+H120+H131+H136+H141+H148</f>
        <v>1226480</v>
      </c>
      <c r="I107" s="62">
        <f t="shared" si="9"/>
        <v>1226480</v>
      </c>
      <c r="J107" s="62">
        <f t="shared" si="9"/>
        <v>1226480</v>
      </c>
    </row>
    <row r="108" spans="1:10" ht="31.5" x14ac:dyDescent="0.25">
      <c r="A108" s="141"/>
      <c r="B108" s="144"/>
      <c r="C108" s="61"/>
      <c r="D108" s="61"/>
      <c r="E108" s="61" t="s">
        <v>1</v>
      </c>
      <c r="F108" s="62">
        <f t="shared" ref="F108:F110" si="10">F114+F121+F132+F137+F142+F149</f>
        <v>0</v>
      </c>
      <c r="G108" s="62">
        <f>G114+G121+G142+G149</f>
        <v>0</v>
      </c>
      <c r="H108" s="62">
        <f>H114+H121+H142+H149</f>
        <v>0</v>
      </c>
      <c r="I108" s="62">
        <f>I114+I121+I142+I149</f>
        <v>0</v>
      </c>
      <c r="J108" s="62">
        <f>J114+J121+J142+J149</f>
        <v>0</v>
      </c>
    </row>
    <row r="109" spans="1:10" ht="15.75" x14ac:dyDescent="0.25">
      <c r="A109" s="141"/>
      <c r="B109" s="144"/>
      <c r="C109" s="61"/>
      <c r="D109" s="61"/>
      <c r="E109" s="61" t="s">
        <v>23</v>
      </c>
      <c r="F109" s="62">
        <f t="shared" si="10"/>
        <v>50677854.640000001</v>
      </c>
      <c r="G109" s="62">
        <f t="shared" ref="G109:J110" si="11">G115+G122</f>
        <v>50384235.544999994</v>
      </c>
      <c r="H109" s="62">
        <f t="shared" si="11"/>
        <v>50584156.722724989</v>
      </c>
      <c r="I109" s="62">
        <f t="shared" si="11"/>
        <v>50785077.506338611</v>
      </c>
      <c r="J109" s="62">
        <f t="shared" si="11"/>
        <v>50987002.893870302</v>
      </c>
    </row>
    <row r="110" spans="1:10" ht="31.5" x14ac:dyDescent="0.25">
      <c r="A110" s="142"/>
      <c r="B110" s="145"/>
      <c r="C110" s="61"/>
      <c r="D110" s="61"/>
      <c r="E110" s="61" t="s">
        <v>21</v>
      </c>
      <c r="F110" s="62">
        <f t="shared" si="10"/>
        <v>0</v>
      </c>
      <c r="G110" s="62">
        <f t="shared" si="11"/>
        <v>0</v>
      </c>
      <c r="H110" s="62">
        <f t="shared" si="11"/>
        <v>0</v>
      </c>
      <c r="I110" s="62">
        <f t="shared" si="11"/>
        <v>0</v>
      </c>
      <c r="J110" s="62">
        <f t="shared" si="11"/>
        <v>0</v>
      </c>
    </row>
    <row r="111" spans="1:10" ht="15.75" x14ac:dyDescent="0.25">
      <c r="A111" s="162" t="s">
        <v>138</v>
      </c>
      <c r="B111" s="163"/>
      <c r="C111" s="163"/>
      <c r="D111" s="163"/>
      <c r="E111" s="163"/>
      <c r="F111" s="163"/>
      <c r="G111" s="163"/>
      <c r="H111" s="163"/>
      <c r="I111" s="163"/>
      <c r="J111" s="164"/>
    </row>
    <row r="112" spans="1:10" ht="15.75" x14ac:dyDescent="0.25">
      <c r="A112" s="157" t="s">
        <v>166</v>
      </c>
      <c r="B112" s="159" t="s">
        <v>99</v>
      </c>
      <c r="C112" s="102"/>
      <c r="D112" s="64"/>
      <c r="E112" s="65" t="s">
        <v>97</v>
      </c>
      <c r="F112" s="103">
        <f>SUM(F113:F116)</f>
        <v>39785309</v>
      </c>
      <c r="G112" s="103">
        <f>SUM(G113:G116)</f>
        <v>39984235.544999994</v>
      </c>
      <c r="H112" s="103">
        <f>SUM(H113:H116)</f>
        <v>40184156.722724989</v>
      </c>
      <c r="I112" s="103">
        <f>SUM(I113:I116)</f>
        <v>40385077.506338611</v>
      </c>
      <c r="J112" s="103">
        <f>SUM(J113:J116)</f>
        <v>40587002.893870302</v>
      </c>
    </row>
    <row r="113" spans="1:10" ht="69" customHeight="1" x14ac:dyDescent="0.25">
      <c r="A113" s="158"/>
      <c r="B113" s="160"/>
      <c r="C113" s="91"/>
      <c r="D113" s="91"/>
      <c r="E113" s="65" t="s">
        <v>98</v>
      </c>
      <c r="F113" s="103"/>
      <c r="G113" s="103"/>
      <c r="H113" s="103"/>
      <c r="I113" s="103"/>
      <c r="J113" s="103"/>
    </row>
    <row r="114" spans="1:10" ht="31.5" x14ac:dyDescent="0.25">
      <c r="A114" s="158"/>
      <c r="B114" s="160"/>
      <c r="C114" s="91"/>
      <c r="D114" s="91"/>
      <c r="E114" s="65" t="s">
        <v>1</v>
      </c>
      <c r="F114" s="103"/>
      <c r="G114" s="103"/>
      <c r="H114" s="103"/>
      <c r="I114" s="103"/>
      <c r="J114" s="103"/>
    </row>
    <row r="115" spans="1:10" ht="15.75" x14ac:dyDescent="0.25">
      <c r="A115" s="158"/>
      <c r="B115" s="160"/>
      <c r="C115" s="91"/>
      <c r="D115" s="91"/>
      <c r="E115" s="65" t="s">
        <v>23</v>
      </c>
      <c r="F115" s="103">
        <v>39785309</v>
      </c>
      <c r="G115" s="103">
        <f>F115*100.5%</f>
        <v>39984235.544999994</v>
      </c>
      <c r="H115" s="103">
        <f>G115*100.5%</f>
        <v>40184156.722724989</v>
      </c>
      <c r="I115" s="103">
        <f>H115*100.5%</f>
        <v>40385077.506338611</v>
      </c>
      <c r="J115" s="103">
        <f>I115*100.5%</f>
        <v>40587002.893870302</v>
      </c>
    </row>
    <row r="116" spans="1:10" ht="31.5" x14ac:dyDescent="0.25">
      <c r="A116" s="158"/>
      <c r="B116" s="160"/>
      <c r="C116" s="91"/>
      <c r="D116" s="91"/>
      <c r="E116" s="65" t="s">
        <v>21</v>
      </c>
      <c r="F116" s="103"/>
      <c r="G116" s="103"/>
      <c r="H116" s="103"/>
      <c r="I116" s="103"/>
      <c r="J116" s="103"/>
    </row>
    <row r="117" spans="1:10" ht="39.75" customHeight="1" x14ac:dyDescent="0.25">
      <c r="A117" s="65" t="s">
        <v>139</v>
      </c>
      <c r="B117" s="161"/>
      <c r="C117" s="95"/>
      <c r="D117" s="95"/>
      <c r="E117" s="104"/>
      <c r="F117" s="105"/>
      <c r="G117" s="105"/>
      <c r="H117" s="105"/>
      <c r="I117" s="105"/>
      <c r="J117" s="106"/>
    </row>
    <row r="118" spans="1:10" ht="22.5" customHeight="1" x14ac:dyDescent="0.25">
      <c r="A118" s="162" t="s">
        <v>140</v>
      </c>
      <c r="B118" s="163"/>
      <c r="C118" s="163"/>
      <c r="D118" s="163"/>
      <c r="E118" s="163"/>
      <c r="F118" s="163"/>
      <c r="G118" s="163"/>
      <c r="H118" s="163"/>
      <c r="I118" s="163"/>
      <c r="J118" s="164"/>
    </row>
    <row r="119" spans="1:10" ht="15.75" x14ac:dyDescent="0.25">
      <c r="A119" s="157" t="s">
        <v>208</v>
      </c>
      <c r="B119" s="159" t="s">
        <v>141</v>
      </c>
      <c r="C119" s="102"/>
      <c r="D119" s="64"/>
      <c r="E119" s="65" t="s">
        <v>97</v>
      </c>
      <c r="F119" s="103">
        <f>SUM(F120:F123)</f>
        <v>10258970.529999999</v>
      </c>
      <c r="G119" s="103">
        <f>SUM(G120:G123)</f>
        <v>10400000</v>
      </c>
      <c r="H119" s="103">
        <f>SUM(H120:H123)</f>
        <v>10400000</v>
      </c>
      <c r="I119" s="103">
        <f>SUM(I120:I123)</f>
        <v>10400000</v>
      </c>
      <c r="J119" s="103">
        <f>SUM(J120:J123)</f>
        <v>10400000</v>
      </c>
    </row>
    <row r="120" spans="1:10" ht="78" customHeight="1" x14ac:dyDescent="0.25">
      <c r="A120" s="158"/>
      <c r="B120" s="160"/>
      <c r="C120" s="91"/>
      <c r="D120" s="91"/>
      <c r="E120" s="65" t="s">
        <v>98</v>
      </c>
      <c r="F120" s="103"/>
      <c r="G120" s="103"/>
      <c r="H120" s="103"/>
      <c r="I120" s="103"/>
      <c r="J120" s="103"/>
    </row>
    <row r="121" spans="1:10" ht="31.5" x14ac:dyDescent="0.25">
      <c r="A121" s="158"/>
      <c r="B121" s="160"/>
      <c r="C121" s="91"/>
      <c r="D121" s="91"/>
      <c r="E121" s="65" t="s">
        <v>1</v>
      </c>
      <c r="F121" s="103"/>
      <c r="G121" s="103"/>
      <c r="H121" s="103"/>
      <c r="I121" s="103"/>
      <c r="J121" s="103"/>
    </row>
    <row r="122" spans="1:10" ht="15.75" x14ac:dyDescent="0.25">
      <c r="A122" s="158"/>
      <c r="B122" s="160"/>
      <c r="C122" s="91"/>
      <c r="D122" s="91"/>
      <c r="E122" s="65" t="s">
        <v>23</v>
      </c>
      <c r="F122" s="103">
        <v>10258970.529999999</v>
      </c>
      <c r="G122" s="103">
        <v>10400000</v>
      </c>
      <c r="H122" s="103">
        <v>10400000</v>
      </c>
      <c r="I122" s="103">
        <v>10400000</v>
      </c>
      <c r="J122" s="103">
        <v>10400000</v>
      </c>
    </row>
    <row r="123" spans="1:10" ht="47.25" x14ac:dyDescent="0.25">
      <c r="A123" s="158"/>
      <c r="B123" s="160"/>
      <c r="C123" s="107" t="s">
        <v>152</v>
      </c>
      <c r="D123" s="108" t="s">
        <v>153</v>
      </c>
      <c r="E123" s="65" t="s">
        <v>21</v>
      </c>
      <c r="F123" s="103"/>
      <c r="G123" s="103"/>
      <c r="H123" s="103"/>
      <c r="I123" s="103"/>
      <c r="J123" s="103"/>
    </row>
    <row r="124" spans="1:10" ht="15.75" x14ac:dyDescent="0.25">
      <c r="A124" s="65" t="s">
        <v>142</v>
      </c>
      <c r="B124" s="160"/>
      <c r="C124" s="91"/>
      <c r="D124" s="91"/>
      <c r="E124" s="99"/>
      <c r="F124" s="100"/>
      <c r="G124" s="100"/>
      <c r="H124" s="100"/>
      <c r="I124" s="100"/>
      <c r="J124" s="101"/>
    </row>
    <row r="125" spans="1:10" ht="15.75" x14ac:dyDescent="0.25">
      <c r="A125" s="65" t="s">
        <v>143</v>
      </c>
      <c r="B125" s="168"/>
      <c r="C125" s="91"/>
      <c r="D125" s="91"/>
      <c r="E125" s="92"/>
      <c r="F125" s="93"/>
      <c r="G125" s="93"/>
      <c r="H125" s="93"/>
      <c r="I125" s="93"/>
      <c r="J125" s="94"/>
    </row>
    <row r="126" spans="1:10" ht="15.75" x14ac:dyDescent="0.25">
      <c r="A126" s="65" t="s">
        <v>144</v>
      </c>
      <c r="B126" s="168"/>
      <c r="C126" s="91"/>
      <c r="D126" s="91"/>
      <c r="E126" s="92"/>
      <c r="F126" s="93"/>
      <c r="G126" s="93"/>
      <c r="H126" s="93"/>
      <c r="I126" s="93"/>
      <c r="J126" s="94"/>
    </row>
    <row r="127" spans="1:10" ht="15.75" x14ac:dyDescent="0.25">
      <c r="A127" s="65" t="s">
        <v>145</v>
      </c>
      <c r="B127" s="168"/>
      <c r="C127" s="91"/>
      <c r="D127" s="91"/>
      <c r="E127" s="92"/>
      <c r="F127" s="93"/>
      <c r="G127" s="93"/>
      <c r="H127" s="93"/>
      <c r="I127" s="93"/>
      <c r="J127" s="94"/>
    </row>
    <row r="128" spans="1:10" ht="15.75" x14ac:dyDescent="0.25">
      <c r="A128" s="109" t="s">
        <v>148</v>
      </c>
      <c r="B128" s="175"/>
      <c r="C128" s="91"/>
      <c r="D128" s="91"/>
      <c r="E128" s="92"/>
      <c r="F128" s="93"/>
      <c r="G128" s="93"/>
      <c r="H128" s="93"/>
      <c r="I128" s="93"/>
      <c r="J128" s="94"/>
    </row>
    <row r="129" spans="1:11" ht="15.75" x14ac:dyDescent="0.25">
      <c r="A129" s="109" t="s">
        <v>149</v>
      </c>
      <c r="B129" s="169"/>
      <c r="C129" s="95"/>
      <c r="D129" s="95"/>
      <c r="E129" s="96"/>
      <c r="F129" s="97"/>
      <c r="G129" s="97"/>
      <c r="H129" s="97"/>
      <c r="I129" s="97"/>
      <c r="J129" s="98"/>
    </row>
    <row r="130" spans="1:11" ht="25.5" customHeight="1" x14ac:dyDescent="0.25">
      <c r="A130" s="157" t="s">
        <v>209</v>
      </c>
      <c r="B130" s="159" t="s">
        <v>100</v>
      </c>
      <c r="C130" s="63"/>
      <c r="D130" s="63"/>
      <c r="E130" s="128" t="s">
        <v>97</v>
      </c>
      <c r="F130" s="66">
        <f>SUM(F131:F134)</f>
        <v>1226480</v>
      </c>
      <c r="G130" s="66">
        <f>SUM(G131:G134)</f>
        <v>1226480</v>
      </c>
      <c r="H130" s="66">
        <f>SUM(H131:H134)</f>
        <v>1226480</v>
      </c>
      <c r="I130" s="66">
        <f>SUM(I131:I134)</f>
        <v>1226480</v>
      </c>
      <c r="J130" s="66">
        <f>SUM(J131:J134)</f>
        <v>1226480</v>
      </c>
      <c r="K130" s="130"/>
    </row>
    <row r="131" spans="1:11" ht="74.25" customHeight="1" x14ac:dyDescent="0.25">
      <c r="A131" s="158"/>
      <c r="B131" s="160"/>
      <c r="C131" s="67"/>
      <c r="D131" s="67"/>
      <c r="E131" s="128" t="s">
        <v>98</v>
      </c>
      <c r="F131" s="66">
        <v>1226480</v>
      </c>
      <c r="G131" s="66">
        <v>1226480</v>
      </c>
      <c r="H131" s="66">
        <v>1226480</v>
      </c>
      <c r="I131" s="66">
        <v>1226480</v>
      </c>
      <c r="J131" s="66">
        <v>1226480</v>
      </c>
      <c r="K131" s="130"/>
    </row>
    <row r="132" spans="1:11" ht="50.25" customHeight="1" x14ac:dyDescent="0.25">
      <c r="A132" s="158"/>
      <c r="B132" s="160"/>
      <c r="C132" s="129" t="s">
        <v>152</v>
      </c>
      <c r="D132" s="108" t="s">
        <v>153</v>
      </c>
      <c r="E132" s="128" t="s">
        <v>1</v>
      </c>
      <c r="F132" s="66"/>
      <c r="G132" s="66"/>
      <c r="H132" s="66"/>
      <c r="I132" s="66"/>
      <c r="J132" s="66"/>
      <c r="K132" s="130"/>
    </row>
    <row r="133" spans="1:11" ht="25.5" customHeight="1" x14ac:dyDescent="0.25">
      <c r="A133" s="158"/>
      <c r="B133" s="160"/>
      <c r="C133" s="67"/>
      <c r="D133" s="67"/>
      <c r="E133" s="128" t="s">
        <v>23</v>
      </c>
      <c r="F133" s="66"/>
      <c r="G133" s="66"/>
      <c r="H133" s="66"/>
      <c r="I133" s="66"/>
      <c r="J133" s="66"/>
      <c r="K133" s="130"/>
    </row>
    <row r="134" spans="1:11" ht="38.25" customHeight="1" x14ac:dyDescent="0.25">
      <c r="A134" s="158"/>
      <c r="B134" s="161"/>
      <c r="C134" s="68"/>
      <c r="D134" s="68"/>
      <c r="E134" s="128" t="s">
        <v>21</v>
      </c>
      <c r="F134" s="66"/>
      <c r="G134" s="66"/>
      <c r="H134" s="66"/>
      <c r="I134" s="66"/>
      <c r="J134" s="66"/>
      <c r="K134" s="130"/>
    </row>
    <row r="135" spans="1:11" ht="25.5" customHeight="1" x14ac:dyDescent="0.25">
      <c r="A135" s="157" t="s">
        <v>212</v>
      </c>
      <c r="B135" s="159" t="s">
        <v>213</v>
      </c>
      <c r="C135" s="63"/>
      <c r="D135" s="63"/>
      <c r="E135" s="128" t="s">
        <v>97</v>
      </c>
      <c r="F135" s="66">
        <f>SUM(F136:F139)</f>
        <v>13558008.26</v>
      </c>
      <c r="G135" s="66">
        <f>SUM(G136:G139)</f>
        <v>0</v>
      </c>
      <c r="H135" s="66">
        <f>SUM(H136:H139)</f>
        <v>0</v>
      </c>
      <c r="I135" s="66">
        <f>SUM(I136:I139)</f>
        <v>0</v>
      </c>
      <c r="J135" s="66">
        <f>SUM(J136:J139)</f>
        <v>0</v>
      </c>
      <c r="K135" s="130"/>
    </row>
    <row r="136" spans="1:11" ht="72" customHeight="1" x14ac:dyDescent="0.25">
      <c r="A136" s="178"/>
      <c r="B136" s="160"/>
      <c r="C136" s="67"/>
      <c r="D136" s="67"/>
      <c r="E136" s="128" t="s">
        <v>98</v>
      </c>
      <c r="F136" s="66">
        <v>13022282.609999999</v>
      </c>
      <c r="G136" s="66">
        <v>0</v>
      </c>
      <c r="H136" s="66">
        <v>0</v>
      </c>
      <c r="I136" s="66">
        <v>0</v>
      </c>
      <c r="J136" s="66">
        <v>0</v>
      </c>
      <c r="K136" s="130"/>
    </row>
    <row r="137" spans="1:11" ht="47.25" x14ac:dyDescent="0.25">
      <c r="A137" s="178"/>
      <c r="B137" s="160"/>
      <c r="C137" s="129" t="s">
        <v>152</v>
      </c>
      <c r="D137" s="108" t="s">
        <v>153</v>
      </c>
      <c r="E137" s="128" t="s">
        <v>1</v>
      </c>
      <c r="F137" s="66"/>
      <c r="G137" s="66"/>
      <c r="H137" s="66"/>
      <c r="I137" s="66"/>
      <c r="J137" s="66"/>
      <c r="K137" s="130"/>
    </row>
    <row r="138" spans="1:11" ht="72.75" customHeight="1" x14ac:dyDescent="0.25">
      <c r="A138" s="128" t="s">
        <v>214</v>
      </c>
      <c r="B138" s="160"/>
      <c r="C138" s="67"/>
      <c r="D138" s="67"/>
      <c r="E138" s="128" t="s">
        <v>23</v>
      </c>
      <c r="F138" s="66">
        <v>535725.65</v>
      </c>
      <c r="G138" s="66">
        <v>0</v>
      </c>
      <c r="H138" s="66">
        <v>0</v>
      </c>
      <c r="I138" s="66">
        <v>0</v>
      </c>
      <c r="J138" s="66">
        <v>0</v>
      </c>
      <c r="K138" s="130"/>
    </row>
    <row r="139" spans="1:11" ht="46.5" customHeight="1" x14ac:dyDescent="0.25">
      <c r="A139" s="128" t="s">
        <v>215</v>
      </c>
      <c r="B139" s="161"/>
      <c r="C139" s="68"/>
      <c r="D139" s="68"/>
      <c r="E139" s="128" t="s">
        <v>21</v>
      </c>
      <c r="F139" s="66"/>
      <c r="G139" s="66"/>
      <c r="H139" s="66"/>
      <c r="I139" s="66"/>
      <c r="J139" s="66"/>
      <c r="K139" s="130"/>
    </row>
    <row r="140" spans="1:11" ht="15.75" x14ac:dyDescent="0.25">
      <c r="A140" s="157" t="s">
        <v>210</v>
      </c>
      <c r="B140" s="159" t="s">
        <v>194</v>
      </c>
      <c r="C140" s="102"/>
      <c r="D140" s="64"/>
      <c r="E140" s="118" t="s">
        <v>97</v>
      </c>
      <c r="F140" s="103">
        <f t="shared" ref="F140:J140" si="12">SUM(F141:F144)</f>
        <v>97849.46</v>
      </c>
      <c r="G140" s="103">
        <f t="shared" si="12"/>
        <v>0</v>
      </c>
      <c r="H140" s="103">
        <f t="shared" si="12"/>
        <v>0</v>
      </c>
      <c r="I140" s="103">
        <f t="shared" si="12"/>
        <v>0</v>
      </c>
      <c r="J140" s="103">
        <f t="shared" si="12"/>
        <v>0</v>
      </c>
    </row>
    <row r="141" spans="1:11" ht="65.25" customHeight="1" x14ac:dyDescent="0.25">
      <c r="A141" s="158"/>
      <c r="B141" s="160"/>
      <c r="C141" s="91"/>
      <c r="D141" s="91"/>
      <c r="E141" s="118" t="s">
        <v>98</v>
      </c>
      <c r="F141" s="103"/>
      <c r="G141" s="103"/>
      <c r="H141" s="103"/>
      <c r="I141" s="103"/>
      <c r="J141" s="103"/>
    </row>
    <row r="142" spans="1:11" ht="47.25" customHeight="1" x14ac:dyDescent="0.25">
      <c r="A142" s="158"/>
      <c r="B142" s="160"/>
      <c r="C142" s="107" t="s">
        <v>152</v>
      </c>
      <c r="D142" s="108" t="s">
        <v>153</v>
      </c>
      <c r="E142" s="118" t="s">
        <v>1</v>
      </c>
      <c r="F142" s="103"/>
      <c r="G142" s="103"/>
      <c r="H142" s="103"/>
      <c r="I142" s="103"/>
      <c r="J142" s="103"/>
    </row>
    <row r="143" spans="1:11" ht="15.75" x14ac:dyDescent="0.25">
      <c r="A143" s="158"/>
      <c r="B143" s="160"/>
      <c r="C143" s="91"/>
      <c r="D143" s="91"/>
      <c r="E143" s="118" t="s">
        <v>23</v>
      </c>
      <c r="F143" s="103">
        <v>97849.46</v>
      </c>
      <c r="G143" s="103">
        <v>0</v>
      </c>
      <c r="H143" s="103">
        <v>0</v>
      </c>
      <c r="I143" s="103">
        <v>0</v>
      </c>
      <c r="J143" s="103">
        <v>0</v>
      </c>
    </row>
    <row r="144" spans="1:11" ht="35.25" customHeight="1" x14ac:dyDescent="0.25">
      <c r="A144" s="158"/>
      <c r="B144" s="160"/>
      <c r="C144" s="107"/>
      <c r="D144" s="108"/>
      <c r="E144" s="118" t="s">
        <v>21</v>
      </c>
      <c r="F144" s="103"/>
      <c r="G144" s="103"/>
      <c r="H144" s="103"/>
      <c r="I144" s="103"/>
      <c r="J144" s="103"/>
    </row>
    <row r="145" spans="1:10" ht="15.75" x14ac:dyDescent="0.25">
      <c r="A145" s="118" t="s">
        <v>196</v>
      </c>
      <c r="B145" s="160"/>
      <c r="C145" s="91"/>
      <c r="D145" s="91"/>
      <c r="E145" s="99"/>
      <c r="F145" s="100"/>
      <c r="G145" s="100"/>
      <c r="H145" s="100"/>
      <c r="I145" s="100"/>
      <c r="J145" s="101"/>
    </row>
    <row r="146" spans="1:10" ht="39.75" customHeight="1" x14ac:dyDescent="0.25">
      <c r="A146" s="118" t="s">
        <v>197</v>
      </c>
      <c r="B146" s="168"/>
      <c r="C146" s="91"/>
      <c r="D146" s="91"/>
      <c r="E146" s="92"/>
      <c r="F146" s="93"/>
      <c r="G146" s="93"/>
      <c r="H146" s="93"/>
      <c r="I146" s="93"/>
      <c r="J146" s="94"/>
    </row>
    <row r="147" spans="1:10" ht="15.75" customHeight="1" x14ac:dyDescent="0.25">
      <c r="A147" s="157" t="s">
        <v>211</v>
      </c>
      <c r="B147" s="159" t="s">
        <v>195</v>
      </c>
      <c r="C147" s="102"/>
      <c r="D147" s="64"/>
      <c r="E147" s="124" t="s">
        <v>97</v>
      </c>
      <c r="F147" s="103">
        <f t="shared" ref="F147:J147" si="13">SUM(F148:F151)</f>
        <v>1300000</v>
      </c>
      <c r="G147" s="103">
        <f t="shared" si="13"/>
        <v>0</v>
      </c>
      <c r="H147" s="103">
        <f t="shared" si="13"/>
        <v>0</v>
      </c>
      <c r="I147" s="103">
        <f t="shared" si="13"/>
        <v>0</v>
      </c>
      <c r="J147" s="103">
        <f t="shared" si="13"/>
        <v>0</v>
      </c>
    </row>
    <row r="148" spans="1:10" ht="72" customHeight="1" x14ac:dyDescent="0.25">
      <c r="A148" s="158"/>
      <c r="B148" s="160"/>
      <c r="C148" s="91"/>
      <c r="D148" s="91"/>
      <c r="E148" s="124" t="s">
        <v>98</v>
      </c>
      <c r="F148" s="127">
        <v>1300000</v>
      </c>
      <c r="G148" s="103">
        <v>0</v>
      </c>
      <c r="H148" s="103">
        <v>0</v>
      </c>
      <c r="I148" s="103">
        <v>0</v>
      </c>
      <c r="J148" s="103">
        <v>0</v>
      </c>
    </row>
    <row r="149" spans="1:10" ht="31.5" x14ac:dyDescent="0.25">
      <c r="A149" s="158"/>
      <c r="B149" s="160"/>
      <c r="C149" s="91"/>
      <c r="D149" s="91"/>
      <c r="E149" s="124" t="s">
        <v>1</v>
      </c>
      <c r="F149" s="127"/>
      <c r="G149" s="103"/>
      <c r="H149" s="103"/>
      <c r="I149" s="103"/>
      <c r="J149" s="103"/>
    </row>
    <row r="150" spans="1:10" ht="15.75" x14ac:dyDescent="0.25">
      <c r="A150" s="158"/>
      <c r="B150" s="160"/>
      <c r="C150" s="91"/>
      <c r="D150" s="91"/>
      <c r="E150" s="124" t="s">
        <v>23</v>
      </c>
      <c r="F150" s="103"/>
      <c r="G150" s="103"/>
      <c r="H150" s="103"/>
      <c r="I150" s="103"/>
      <c r="J150" s="103"/>
    </row>
    <row r="151" spans="1:10" ht="31.5" x14ac:dyDescent="0.25">
      <c r="A151" s="158"/>
      <c r="B151" s="160"/>
      <c r="C151" s="176" t="s">
        <v>152</v>
      </c>
      <c r="D151" s="108"/>
      <c r="E151" s="124" t="s">
        <v>21</v>
      </c>
      <c r="F151" s="103"/>
      <c r="G151" s="103"/>
      <c r="H151" s="103"/>
      <c r="I151" s="103"/>
      <c r="J151" s="103"/>
    </row>
    <row r="152" spans="1:10" ht="21.75" customHeight="1" x14ac:dyDescent="0.25">
      <c r="A152" s="119" t="s">
        <v>198</v>
      </c>
      <c r="B152" s="160"/>
      <c r="C152" s="177"/>
      <c r="D152" s="108" t="s">
        <v>153</v>
      </c>
      <c r="E152" s="100"/>
      <c r="F152" s="100"/>
      <c r="G152" s="100"/>
      <c r="H152" s="100"/>
      <c r="I152" s="100"/>
      <c r="J152" s="101"/>
    </row>
    <row r="153" spans="1:10" ht="15.75" x14ac:dyDescent="0.25">
      <c r="A153" s="119" t="s">
        <v>199</v>
      </c>
      <c r="B153" s="168"/>
      <c r="C153" s="177"/>
      <c r="D153" s="91"/>
      <c r="E153" s="93"/>
      <c r="F153" s="93"/>
      <c r="G153" s="93"/>
      <c r="H153" s="93"/>
      <c r="I153" s="93"/>
      <c r="J153" s="94"/>
    </row>
    <row r="154" spans="1:10" ht="19.5" customHeight="1" x14ac:dyDescent="0.25">
      <c r="A154" s="119" t="s">
        <v>200</v>
      </c>
      <c r="B154" s="168"/>
      <c r="C154" s="91"/>
      <c r="D154" s="91"/>
      <c r="E154" s="93"/>
      <c r="F154" s="93"/>
      <c r="G154" s="93"/>
      <c r="H154" s="93"/>
      <c r="I154" s="93"/>
      <c r="J154" s="94"/>
    </row>
    <row r="155" spans="1:10" ht="39.75" customHeight="1" x14ac:dyDescent="0.25">
      <c r="A155" s="119" t="s">
        <v>201</v>
      </c>
      <c r="B155" s="168"/>
      <c r="C155" s="91"/>
      <c r="D155" s="91"/>
      <c r="E155" s="93"/>
      <c r="F155" s="93"/>
      <c r="G155" s="93"/>
      <c r="H155" s="93"/>
      <c r="I155" s="93"/>
      <c r="J155" s="94"/>
    </row>
    <row r="156" spans="1:10" ht="15.75" x14ac:dyDescent="0.25">
      <c r="A156" s="119" t="s">
        <v>206</v>
      </c>
      <c r="B156" s="175"/>
      <c r="C156" s="91"/>
      <c r="D156" s="91"/>
      <c r="E156" s="93"/>
      <c r="F156" s="93"/>
      <c r="G156" s="93"/>
      <c r="H156" s="93"/>
      <c r="I156" s="93"/>
      <c r="J156" s="94"/>
    </row>
    <row r="157" spans="1:10" ht="15.75" x14ac:dyDescent="0.25">
      <c r="A157" s="119" t="s">
        <v>202</v>
      </c>
      <c r="B157" s="175"/>
      <c r="C157" s="91"/>
      <c r="D157" s="91"/>
      <c r="E157" s="93"/>
      <c r="F157" s="93"/>
      <c r="G157" s="93"/>
      <c r="H157" s="93"/>
      <c r="I157" s="93"/>
      <c r="J157" s="94"/>
    </row>
    <row r="158" spans="1:10" ht="15.75" x14ac:dyDescent="0.25">
      <c r="A158" s="119" t="s">
        <v>203</v>
      </c>
      <c r="B158" s="175"/>
      <c r="C158" s="125"/>
      <c r="D158" s="125"/>
      <c r="E158" s="120"/>
      <c r="F158" s="120"/>
      <c r="G158" s="120"/>
      <c r="H158" s="120"/>
      <c r="I158" s="120"/>
      <c r="J158" s="121"/>
    </row>
    <row r="159" spans="1:10" ht="15.75" x14ac:dyDescent="0.25">
      <c r="A159" s="119" t="s">
        <v>204</v>
      </c>
      <c r="B159" s="175"/>
      <c r="C159" s="125"/>
      <c r="D159" s="125"/>
      <c r="E159" s="120"/>
      <c r="F159" s="120"/>
      <c r="G159" s="120"/>
      <c r="H159" s="120"/>
      <c r="I159" s="120"/>
      <c r="J159" s="121"/>
    </row>
    <row r="160" spans="1:10" ht="31.5" x14ac:dyDescent="0.25">
      <c r="A160" s="119" t="s">
        <v>205</v>
      </c>
      <c r="B160" s="169"/>
      <c r="C160" s="126"/>
      <c r="D160" s="126"/>
      <c r="E160" s="122"/>
      <c r="F160" s="122"/>
      <c r="G160" s="122"/>
      <c r="H160" s="122"/>
      <c r="I160" s="122"/>
      <c r="J160" s="123"/>
    </row>
  </sheetData>
  <mergeCells count="54">
    <mergeCell ref="A111:J111"/>
    <mergeCell ref="A77:A81"/>
    <mergeCell ref="B77:B83"/>
    <mergeCell ref="A84:A88"/>
    <mergeCell ref="A112:A116"/>
    <mergeCell ref="B112:B117"/>
    <mergeCell ref="B84:B89"/>
    <mergeCell ref="A90:A94"/>
    <mergeCell ref="B90:B94"/>
    <mergeCell ref="A95:J95"/>
    <mergeCell ref="A96:A100"/>
    <mergeCell ref="A106:A110"/>
    <mergeCell ref="B106:B110"/>
    <mergeCell ref="B96:B105"/>
    <mergeCell ref="A118:J118"/>
    <mergeCell ref="A119:A123"/>
    <mergeCell ref="B119:B129"/>
    <mergeCell ref="C151:C153"/>
    <mergeCell ref="A140:A144"/>
    <mergeCell ref="B140:B146"/>
    <mergeCell ref="A147:A151"/>
    <mergeCell ref="B147:B160"/>
    <mergeCell ref="A130:A134"/>
    <mergeCell ref="B130:B134"/>
    <mergeCell ref="B135:B139"/>
    <mergeCell ref="A135:A137"/>
    <mergeCell ref="A18:A22"/>
    <mergeCell ref="B18:B22"/>
    <mergeCell ref="A76:J76"/>
    <mergeCell ref="A28:A32"/>
    <mergeCell ref="B28:B32"/>
    <mergeCell ref="A33:J33"/>
    <mergeCell ref="A34:A38"/>
    <mergeCell ref="B34:B56"/>
    <mergeCell ref="A57:J57"/>
    <mergeCell ref="A58:A62"/>
    <mergeCell ref="A71:A75"/>
    <mergeCell ref="B71:B75"/>
    <mergeCell ref="B58:B70"/>
    <mergeCell ref="B23:B27"/>
    <mergeCell ref="A23:A27"/>
    <mergeCell ref="A8:A12"/>
    <mergeCell ref="B8:B12"/>
    <mergeCell ref="A13:A17"/>
    <mergeCell ref="B13:B17"/>
    <mergeCell ref="H1:J1"/>
    <mergeCell ref="A3:J3"/>
    <mergeCell ref="F4:J4"/>
    <mergeCell ref="A5:A6"/>
    <mergeCell ref="B5:B6"/>
    <mergeCell ref="C5:C6"/>
    <mergeCell ref="D5:D6"/>
    <mergeCell ref="E5:E6"/>
    <mergeCell ref="F5:J5"/>
  </mergeCells>
  <pageMargins left="0.31496062992125984" right="0.31496062992125984" top="0.15748031496062992" bottom="0.35433070866141736" header="0.31496062992125984" footer="0.31496062992125984"/>
  <pageSetup paperSize="9" scale="45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10"/>
  <sheetViews>
    <sheetView showZeros="0" tabSelected="1" zoomScale="85" zoomScaleNormal="85" workbookViewId="0">
      <selection activeCell="A77" sqref="A77:A82"/>
    </sheetView>
  </sheetViews>
  <sheetFormatPr defaultColWidth="9.140625" defaultRowHeight="15" x14ac:dyDescent="0.25"/>
  <cols>
    <col min="1" max="1" width="58.85546875" style="23" customWidth="1"/>
    <col min="2" max="2" width="30.85546875" style="23" customWidth="1"/>
    <col min="3" max="3" width="14.7109375" style="23" customWidth="1"/>
    <col min="4" max="4" width="12.5703125" style="23" customWidth="1"/>
    <col min="5" max="5" width="11.42578125" style="23" customWidth="1"/>
    <col min="6" max="6" width="13.5703125" style="23" bestFit="1" customWidth="1"/>
    <col min="7" max="7" width="0.28515625" style="23" customWidth="1"/>
    <col min="8" max="8" width="9.140625" style="23" hidden="1" customWidth="1"/>
    <col min="9" max="9" width="21.5703125" style="23" customWidth="1"/>
    <col min="10" max="16384" width="9.140625" style="23"/>
  </cols>
  <sheetData>
    <row r="1" spans="1:8" ht="15" customHeight="1" x14ac:dyDescent="0.25">
      <c r="B1" s="181" t="s">
        <v>222</v>
      </c>
      <c r="C1" s="181"/>
      <c r="D1" s="181"/>
      <c r="E1" s="181"/>
      <c r="F1" s="181"/>
      <c r="G1" s="181"/>
      <c r="H1" s="181"/>
    </row>
    <row r="2" spans="1:8" ht="15" customHeight="1" x14ac:dyDescent="0.25">
      <c r="B2" s="181"/>
      <c r="C2" s="181"/>
      <c r="D2" s="181"/>
      <c r="E2" s="181"/>
      <c r="F2" s="181"/>
      <c r="G2" s="181"/>
      <c r="H2" s="181"/>
    </row>
    <row r="3" spans="1:8" ht="72.75" customHeight="1" x14ac:dyDescent="0.25">
      <c r="B3" s="181"/>
      <c r="C3" s="181"/>
      <c r="D3" s="181"/>
      <c r="E3" s="181"/>
      <c r="F3" s="181"/>
      <c r="G3" s="181"/>
      <c r="H3" s="181"/>
    </row>
    <row r="4" spans="1:8" ht="46.9" customHeight="1" x14ac:dyDescent="0.25">
      <c r="A4" s="133" t="s">
        <v>150</v>
      </c>
      <c r="B4" s="53"/>
    </row>
    <row r="5" spans="1:8" ht="14.45" customHeight="1" x14ac:dyDescent="0.25">
      <c r="A5" s="183" t="s">
        <v>17</v>
      </c>
      <c r="B5" s="183" t="s">
        <v>18</v>
      </c>
      <c r="C5" s="184" t="s">
        <v>19</v>
      </c>
      <c r="D5" s="185"/>
      <c r="E5" s="185"/>
      <c r="F5" s="186"/>
    </row>
    <row r="6" spans="1:8" x14ac:dyDescent="0.25">
      <c r="A6" s="183"/>
      <c r="B6" s="183"/>
      <c r="C6" s="187" t="s">
        <v>0</v>
      </c>
      <c r="D6" s="187"/>
      <c r="E6" s="187"/>
      <c r="F6" s="187"/>
    </row>
    <row r="7" spans="1:8" x14ac:dyDescent="0.25">
      <c r="A7" s="183"/>
      <c r="B7" s="183"/>
      <c r="C7" s="187"/>
      <c r="D7" s="24">
        <v>2018</v>
      </c>
      <c r="E7" s="25">
        <v>2019</v>
      </c>
      <c r="F7" s="25">
        <v>2020</v>
      </c>
    </row>
    <row r="8" spans="1:8" x14ac:dyDescent="0.25">
      <c r="A8" s="26"/>
      <c r="B8" s="26"/>
      <c r="C8" s="27"/>
      <c r="D8" s="26"/>
      <c r="E8" s="28"/>
      <c r="F8" s="26"/>
    </row>
    <row r="9" spans="1:8" x14ac:dyDescent="0.25">
      <c r="A9" s="112" t="s">
        <v>172</v>
      </c>
      <c r="B9" s="29" t="s">
        <v>5</v>
      </c>
      <c r="C9" s="30">
        <f>SUM(D9:F9)</f>
        <v>64937.81</v>
      </c>
      <c r="D9" s="31">
        <f>D10+D11+D12+D13+D14+D15</f>
        <v>21470.29</v>
      </c>
      <c r="E9" s="31">
        <f>E10+E11+E12+E13+E14+E15</f>
        <v>23451.72</v>
      </c>
      <c r="F9" s="31">
        <f>F10+F11+F12+F13+F14+F15</f>
        <v>20015.8</v>
      </c>
    </row>
    <row r="10" spans="1:8" x14ac:dyDescent="0.25">
      <c r="A10" s="182"/>
      <c r="B10" s="32" t="s">
        <v>1</v>
      </c>
      <c r="C10" s="33">
        <f>SUM(D10:F10)</f>
        <v>0</v>
      </c>
      <c r="D10" s="33">
        <f>D17+D24+D31+D38+D45+D52</f>
        <v>0</v>
      </c>
      <c r="E10" s="33">
        <f t="shared" ref="E10" si="0">E17+E24+E31+E38+E45+E52</f>
        <v>0</v>
      </c>
      <c r="F10" s="33"/>
    </row>
    <row r="11" spans="1:8" x14ac:dyDescent="0.25">
      <c r="A11" s="182"/>
      <c r="B11" s="32" t="s">
        <v>22</v>
      </c>
      <c r="C11" s="33">
        <f t="shared" ref="C11:C15" si="1">SUM(D11:F11)</f>
        <v>3046.5</v>
      </c>
      <c r="D11" s="33">
        <f t="shared" ref="D11:F15" si="2">D18+D25+D32+D39+D46+D53</f>
        <v>1860.5</v>
      </c>
      <c r="E11" s="33">
        <f t="shared" si="2"/>
        <v>1186</v>
      </c>
      <c r="F11" s="33">
        <f t="shared" si="2"/>
        <v>0</v>
      </c>
    </row>
    <row r="12" spans="1:8" x14ac:dyDescent="0.25">
      <c r="A12" s="182"/>
      <c r="B12" s="32" t="s">
        <v>23</v>
      </c>
      <c r="C12" s="33">
        <f t="shared" si="1"/>
        <v>61891.31</v>
      </c>
      <c r="D12" s="33">
        <f t="shared" si="2"/>
        <v>19609.79</v>
      </c>
      <c r="E12" s="33">
        <f>E19+E26+E33+E40+E47+E54</f>
        <v>22265.72</v>
      </c>
      <c r="F12" s="33">
        <f>F19+F26+F33+F40+F47+F54</f>
        <v>20015.8</v>
      </c>
    </row>
    <row r="13" spans="1:8" x14ac:dyDescent="0.25">
      <c r="A13" s="182"/>
      <c r="B13" s="32" t="s">
        <v>20</v>
      </c>
      <c r="C13" s="33">
        <f>SUM(D13:F13)</f>
        <v>0</v>
      </c>
      <c r="D13" s="33">
        <f t="shared" si="2"/>
        <v>0</v>
      </c>
      <c r="E13" s="33">
        <f t="shared" si="2"/>
        <v>0</v>
      </c>
      <c r="F13" s="33"/>
    </row>
    <row r="14" spans="1:8" x14ac:dyDescent="0.25">
      <c r="A14" s="182"/>
      <c r="B14" s="32" t="s">
        <v>21</v>
      </c>
      <c r="C14" s="33">
        <f t="shared" si="1"/>
        <v>0</v>
      </c>
      <c r="D14" s="33">
        <f t="shared" si="2"/>
        <v>0</v>
      </c>
      <c r="E14" s="33">
        <f t="shared" si="2"/>
        <v>0</v>
      </c>
      <c r="F14" s="33"/>
    </row>
    <row r="15" spans="1:8" x14ac:dyDescent="0.25">
      <c r="A15" s="182"/>
      <c r="B15" s="32" t="s">
        <v>2</v>
      </c>
      <c r="C15" s="33">
        <f t="shared" si="1"/>
        <v>0</v>
      </c>
      <c r="D15" s="33">
        <f t="shared" si="2"/>
        <v>0</v>
      </c>
      <c r="E15" s="33">
        <f t="shared" si="2"/>
        <v>0</v>
      </c>
      <c r="F15" s="33"/>
    </row>
    <row r="16" spans="1:8" ht="25.5" x14ac:dyDescent="0.25">
      <c r="A16" s="34" t="s">
        <v>31</v>
      </c>
      <c r="B16" s="35" t="s">
        <v>5</v>
      </c>
      <c r="C16" s="36">
        <f>SUM(D16:F16)</f>
        <v>61817.010000000009</v>
      </c>
      <c r="D16" s="36">
        <f>SUM(D17:D22)</f>
        <v>19535.490000000002</v>
      </c>
      <c r="E16" s="36">
        <f t="shared" ref="E16:F16" si="3">SUM(E17:E22)</f>
        <v>22265.72</v>
      </c>
      <c r="F16" s="36">
        <f t="shared" si="3"/>
        <v>20015.8</v>
      </c>
    </row>
    <row r="17" spans="1:6" x14ac:dyDescent="0.25">
      <c r="A17" s="37"/>
      <c r="B17" s="32" t="s">
        <v>1</v>
      </c>
      <c r="C17" s="33">
        <f>SUM(D17:F17)</f>
        <v>0</v>
      </c>
      <c r="D17" s="33"/>
      <c r="E17" s="33"/>
      <c r="F17" s="33"/>
    </row>
    <row r="18" spans="1:6" x14ac:dyDescent="0.25">
      <c r="A18" s="37"/>
      <c r="B18" s="32" t="s">
        <v>22</v>
      </c>
      <c r="C18" s="33">
        <f t="shared" ref="C18:C22" si="4">SUM(D18:F18)</f>
        <v>0</v>
      </c>
      <c r="D18" s="33"/>
      <c r="E18" s="33"/>
      <c r="F18" s="33"/>
    </row>
    <row r="19" spans="1:6" x14ac:dyDescent="0.25">
      <c r="A19" s="37"/>
      <c r="B19" s="32" t="s">
        <v>23</v>
      </c>
      <c r="C19" s="33">
        <f t="shared" si="4"/>
        <v>61817.010000000009</v>
      </c>
      <c r="D19" s="33">
        <v>19535.490000000002</v>
      </c>
      <c r="E19" s="33">
        <v>22265.72</v>
      </c>
      <c r="F19" s="33">
        <v>20015.8</v>
      </c>
    </row>
    <row r="20" spans="1:6" x14ac:dyDescent="0.25">
      <c r="A20" s="37"/>
      <c r="B20" s="32" t="s">
        <v>20</v>
      </c>
      <c r="C20" s="33">
        <f t="shared" si="4"/>
        <v>0</v>
      </c>
      <c r="D20" s="33"/>
      <c r="E20" s="33"/>
      <c r="F20" s="33"/>
    </row>
    <row r="21" spans="1:6" x14ac:dyDescent="0.25">
      <c r="A21" s="37"/>
      <c r="B21" s="32" t="s">
        <v>21</v>
      </c>
      <c r="C21" s="33">
        <f t="shared" si="4"/>
        <v>0</v>
      </c>
      <c r="D21" s="33"/>
      <c r="E21" s="33"/>
      <c r="F21" s="33"/>
    </row>
    <row r="22" spans="1:6" x14ac:dyDescent="0.25">
      <c r="A22" s="37"/>
      <c r="B22" s="32" t="s">
        <v>2</v>
      </c>
      <c r="C22" s="33">
        <f t="shared" si="4"/>
        <v>0</v>
      </c>
      <c r="D22" s="33"/>
      <c r="E22" s="33"/>
      <c r="F22" s="33"/>
    </row>
    <row r="23" spans="1:6" ht="38.25" x14ac:dyDescent="0.25">
      <c r="A23" s="34" t="s">
        <v>52</v>
      </c>
      <c r="B23" s="35" t="s">
        <v>5</v>
      </c>
      <c r="C23" s="36">
        <f>SUM(D23:F23)</f>
        <v>2412.48</v>
      </c>
      <c r="D23" s="36">
        <f>SUM(D24:D29)</f>
        <v>1226.48</v>
      </c>
      <c r="E23" s="36">
        <f t="shared" ref="E23" si="5">SUM(E24:E29)</f>
        <v>1186</v>
      </c>
      <c r="F23" s="36">
        <v>0</v>
      </c>
    </row>
    <row r="24" spans="1:6" x14ac:dyDescent="0.25">
      <c r="A24" s="189"/>
      <c r="B24" s="32" t="s">
        <v>1</v>
      </c>
      <c r="C24" s="33">
        <f>SUM(D24:F24)</f>
        <v>0</v>
      </c>
      <c r="D24" s="33"/>
      <c r="E24" s="33"/>
      <c r="F24" s="33"/>
    </row>
    <row r="25" spans="1:6" x14ac:dyDescent="0.25">
      <c r="A25" s="190"/>
      <c r="B25" s="32" t="s">
        <v>22</v>
      </c>
      <c r="C25" s="33">
        <f t="shared" ref="C25:C28" si="6">SUM(D25:F25)</f>
        <v>2412.48</v>
      </c>
      <c r="D25" s="33">
        <v>1226.48</v>
      </c>
      <c r="E25" s="33">
        <v>1186</v>
      </c>
      <c r="F25" s="33">
        <v>0</v>
      </c>
    </row>
    <row r="26" spans="1:6" x14ac:dyDescent="0.25">
      <c r="A26" s="190"/>
      <c r="B26" s="32" t="s">
        <v>23</v>
      </c>
      <c r="C26" s="33">
        <f t="shared" si="6"/>
        <v>0</v>
      </c>
      <c r="D26" s="33"/>
      <c r="E26" s="33"/>
      <c r="F26" s="33"/>
    </row>
    <row r="27" spans="1:6" x14ac:dyDescent="0.25">
      <c r="A27" s="190"/>
      <c r="B27" s="32" t="s">
        <v>20</v>
      </c>
      <c r="C27" s="33">
        <f t="shared" si="6"/>
        <v>0</v>
      </c>
      <c r="D27" s="33"/>
      <c r="E27" s="33"/>
      <c r="F27" s="33"/>
    </row>
    <row r="28" spans="1:6" x14ac:dyDescent="0.25">
      <c r="A28" s="190"/>
      <c r="B28" s="32" t="s">
        <v>21</v>
      </c>
      <c r="C28" s="33">
        <f t="shared" si="6"/>
        <v>0</v>
      </c>
      <c r="D28" s="33"/>
      <c r="E28" s="33"/>
      <c r="F28" s="33"/>
    </row>
    <row r="29" spans="1:6" x14ac:dyDescent="0.25">
      <c r="A29" s="191"/>
      <c r="B29" s="32" t="s">
        <v>2</v>
      </c>
      <c r="C29" s="33">
        <f>SUM(D29:F29)</f>
        <v>0</v>
      </c>
      <c r="D29" s="33"/>
      <c r="E29" s="33"/>
      <c r="F29" s="33"/>
    </row>
    <row r="30" spans="1:6" ht="66" customHeight="1" x14ac:dyDescent="0.25">
      <c r="A30" s="34" t="s">
        <v>54</v>
      </c>
      <c r="B30" s="35" t="s">
        <v>5</v>
      </c>
      <c r="C30" s="36">
        <f>SUM(D30:F30)</f>
        <v>511.44</v>
      </c>
      <c r="D30" s="36">
        <f>SUM(D31:D36)</f>
        <v>511.44</v>
      </c>
      <c r="E30" s="36">
        <f t="shared" ref="E30" si="7">SUM(E31:E36)</f>
        <v>0</v>
      </c>
      <c r="F30" s="36"/>
    </row>
    <row r="31" spans="1:6" x14ac:dyDescent="0.25">
      <c r="A31" s="189"/>
      <c r="B31" s="32" t="s">
        <v>1</v>
      </c>
      <c r="C31" s="33">
        <f>SUM(D31:F31)</f>
        <v>0</v>
      </c>
      <c r="D31" s="33"/>
      <c r="E31" s="33"/>
      <c r="F31" s="33"/>
    </row>
    <row r="32" spans="1:6" x14ac:dyDescent="0.25">
      <c r="A32" s="190"/>
      <c r="B32" s="32" t="s">
        <v>22</v>
      </c>
      <c r="C32" s="33">
        <f t="shared" ref="C32:C36" si="8">SUM(D32:F32)</f>
        <v>511.44</v>
      </c>
      <c r="D32" s="33">
        <v>511.44</v>
      </c>
      <c r="E32" s="33"/>
      <c r="F32" s="33"/>
    </row>
    <row r="33" spans="1:6" x14ac:dyDescent="0.25">
      <c r="A33" s="190"/>
      <c r="B33" s="32" t="s">
        <v>23</v>
      </c>
      <c r="C33" s="33">
        <f t="shared" si="8"/>
        <v>0</v>
      </c>
      <c r="D33" s="33"/>
      <c r="E33" s="33"/>
      <c r="F33" s="33"/>
    </row>
    <row r="34" spans="1:6" x14ac:dyDescent="0.25">
      <c r="A34" s="190"/>
      <c r="B34" s="32" t="s">
        <v>20</v>
      </c>
      <c r="C34" s="33">
        <f t="shared" si="8"/>
        <v>0</v>
      </c>
      <c r="D34" s="33"/>
      <c r="E34" s="33"/>
      <c r="F34" s="33"/>
    </row>
    <row r="35" spans="1:6" x14ac:dyDescent="0.25">
      <c r="A35" s="190"/>
      <c r="B35" s="32" t="s">
        <v>21</v>
      </c>
      <c r="C35" s="33">
        <f t="shared" si="8"/>
        <v>0</v>
      </c>
      <c r="D35" s="33"/>
      <c r="E35" s="33"/>
      <c r="F35" s="33"/>
    </row>
    <row r="36" spans="1:6" x14ac:dyDescent="0.25">
      <c r="A36" s="191"/>
      <c r="B36" s="32" t="s">
        <v>2</v>
      </c>
      <c r="C36" s="33">
        <f t="shared" si="8"/>
        <v>0</v>
      </c>
      <c r="D36" s="33"/>
      <c r="E36" s="33"/>
      <c r="F36" s="33"/>
    </row>
    <row r="37" spans="1:6" ht="66.75" customHeight="1" x14ac:dyDescent="0.25">
      <c r="A37" s="34" t="s">
        <v>79</v>
      </c>
      <c r="B37" s="35" t="s">
        <v>5</v>
      </c>
      <c r="C37" s="36">
        <f>SUM(D37:F37)</f>
        <v>122.58</v>
      </c>
      <c r="D37" s="36">
        <f>SUM(D38:D43)</f>
        <v>122.58</v>
      </c>
      <c r="E37" s="36">
        <f>SUM(E38:E43)</f>
        <v>0</v>
      </c>
      <c r="F37" s="36"/>
    </row>
    <row r="38" spans="1:6" x14ac:dyDescent="0.25">
      <c r="A38" s="189"/>
      <c r="B38" s="32" t="s">
        <v>1</v>
      </c>
      <c r="C38" s="33">
        <f>SUM(D38:F38)</f>
        <v>0</v>
      </c>
      <c r="D38" s="33"/>
      <c r="E38" s="33"/>
      <c r="F38" s="33"/>
    </row>
    <row r="39" spans="1:6" x14ac:dyDescent="0.25">
      <c r="A39" s="190"/>
      <c r="B39" s="32" t="s">
        <v>22</v>
      </c>
      <c r="C39" s="33">
        <f t="shared" ref="C39:C43" si="9">SUM(D39:F39)</f>
        <v>122.58</v>
      </c>
      <c r="D39" s="33">
        <v>122.58</v>
      </c>
      <c r="E39" s="33"/>
      <c r="F39" s="33"/>
    </row>
    <row r="40" spans="1:6" x14ac:dyDescent="0.25">
      <c r="A40" s="190"/>
      <c r="B40" s="32" t="s">
        <v>23</v>
      </c>
      <c r="C40" s="33">
        <f t="shared" si="9"/>
        <v>0</v>
      </c>
      <c r="D40" s="33"/>
      <c r="E40" s="33"/>
      <c r="F40" s="33"/>
    </row>
    <row r="41" spans="1:6" x14ac:dyDescent="0.25">
      <c r="A41" s="190"/>
      <c r="B41" s="32" t="s">
        <v>20</v>
      </c>
      <c r="C41" s="33">
        <f t="shared" si="9"/>
        <v>0</v>
      </c>
      <c r="D41" s="33"/>
      <c r="E41" s="33"/>
      <c r="F41" s="33"/>
    </row>
    <row r="42" spans="1:6" x14ac:dyDescent="0.25">
      <c r="A42" s="190"/>
      <c r="B42" s="32" t="s">
        <v>21</v>
      </c>
      <c r="C42" s="33">
        <f t="shared" si="9"/>
        <v>0</v>
      </c>
      <c r="D42" s="33"/>
      <c r="E42" s="33"/>
      <c r="F42" s="33"/>
    </row>
    <row r="43" spans="1:6" x14ac:dyDescent="0.25">
      <c r="A43" s="191"/>
      <c r="B43" s="32" t="s">
        <v>2</v>
      </c>
      <c r="C43" s="33">
        <f t="shared" si="9"/>
        <v>0</v>
      </c>
      <c r="D43" s="33"/>
      <c r="E43" s="33"/>
      <c r="F43" s="33"/>
    </row>
    <row r="44" spans="1:6" ht="66.75" customHeight="1" x14ac:dyDescent="0.25">
      <c r="A44" s="34" t="s">
        <v>80</v>
      </c>
      <c r="B44" s="35" t="s">
        <v>5</v>
      </c>
      <c r="C44" s="36">
        <f>SUM(D44:F44)</f>
        <v>70.17</v>
      </c>
      <c r="D44" s="36">
        <f>SUM(D45:D50)</f>
        <v>70.17</v>
      </c>
      <c r="E44" s="36">
        <f t="shared" ref="E44" si="10">SUM(E45:E50)</f>
        <v>0</v>
      </c>
      <c r="F44" s="36"/>
    </row>
    <row r="45" spans="1:6" x14ac:dyDescent="0.25">
      <c r="A45" s="37"/>
      <c r="B45" s="32" t="s">
        <v>1</v>
      </c>
      <c r="C45" s="33">
        <f>SUM(D45:F45)</f>
        <v>0</v>
      </c>
      <c r="D45" s="33"/>
      <c r="E45" s="33"/>
      <c r="F45" s="33"/>
    </row>
    <row r="46" spans="1:6" x14ac:dyDescent="0.25">
      <c r="A46" s="37"/>
      <c r="B46" s="32" t="s">
        <v>22</v>
      </c>
      <c r="C46" s="33">
        <f t="shared" ref="C46:C50" si="11">SUM(D46:F46)</f>
        <v>0</v>
      </c>
      <c r="D46" s="33"/>
      <c r="E46" s="33"/>
      <c r="F46" s="33"/>
    </row>
    <row r="47" spans="1:6" x14ac:dyDescent="0.25">
      <c r="A47" s="37"/>
      <c r="B47" s="32" t="s">
        <v>23</v>
      </c>
      <c r="C47" s="33">
        <f t="shared" si="11"/>
        <v>70.17</v>
      </c>
      <c r="D47" s="33">
        <v>70.17</v>
      </c>
      <c r="E47" s="33"/>
      <c r="F47" s="33"/>
    </row>
    <row r="48" spans="1:6" x14ac:dyDescent="0.25">
      <c r="A48" s="37"/>
      <c r="B48" s="32" t="s">
        <v>20</v>
      </c>
      <c r="C48" s="33">
        <f t="shared" si="11"/>
        <v>0</v>
      </c>
      <c r="D48" s="33"/>
      <c r="E48" s="33"/>
      <c r="F48" s="33"/>
    </row>
    <row r="49" spans="1:9" x14ac:dyDescent="0.25">
      <c r="A49" s="37"/>
      <c r="B49" s="32" t="s">
        <v>21</v>
      </c>
      <c r="C49" s="33">
        <f t="shared" si="11"/>
        <v>0</v>
      </c>
      <c r="D49" s="33"/>
      <c r="E49" s="33"/>
      <c r="F49" s="33"/>
    </row>
    <row r="50" spans="1:9" x14ac:dyDescent="0.25">
      <c r="A50" s="37"/>
      <c r="B50" s="32" t="s">
        <v>2</v>
      </c>
      <c r="C50" s="33">
        <f t="shared" si="11"/>
        <v>0</v>
      </c>
      <c r="D50" s="33"/>
      <c r="E50" s="33"/>
      <c r="F50" s="33"/>
    </row>
    <row r="51" spans="1:9" ht="76.5" x14ac:dyDescent="0.25">
      <c r="A51" s="34" t="s">
        <v>81</v>
      </c>
      <c r="B51" s="35" t="s">
        <v>5</v>
      </c>
      <c r="C51" s="36">
        <f>SUM(D51:F51)</f>
        <v>4.13</v>
      </c>
      <c r="D51" s="36">
        <f>SUM(D52:D57)</f>
        <v>4.13</v>
      </c>
      <c r="E51" s="36">
        <f t="shared" ref="E51" si="12">SUM(E52:E57)</f>
        <v>0</v>
      </c>
      <c r="F51" s="36"/>
    </row>
    <row r="52" spans="1:9" x14ac:dyDescent="0.25">
      <c r="A52" s="189"/>
      <c r="B52" s="32" t="s">
        <v>1</v>
      </c>
      <c r="C52" s="33">
        <f>SUM(D52:F52)</f>
        <v>0</v>
      </c>
      <c r="D52" s="33"/>
      <c r="E52" s="33"/>
      <c r="F52" s="33"/>
    </row>
    <row r="53" spans="1:9" x14ac:dyDescent="0.25">
      <c r="A53" s="190"/>
      <c r="B53" s="32" t="s">
        <v>22</v>
      </c>
      <c r="C53" s="33">
        <f t="shared" ref="C53:C57" si="13">SUM(D53:F53)</f>
        <v>0</v>
      </c>
      <c r="D53" s="33"/>
      <c r="E53" s="33"/>
      <c r="F53" s="33"/>
    </row>
    <row r="54" spans="1:9" x14ac:dyDescent="0.25">
      <c r="A54" s="190"/>
      <c r="B54" s="32" t="s">
        <v>23</v>
      </c>
      <c r="C54" s="33">
        <f t="shared" si="13"/>
        <v>4.13</v>
      </c>
      <c r="D54" s="33">
        <v>4.13</v>
      </c>
      <c r="E54" s="33"/>
      <c r="F54" s="33"/>
    </row>
    <row r="55" spans="1:9" x14ac:dyDescent="0.25">
      <c r="A55" s="190"/>
      <c r="B55" s="32" t="s">
        <v>20</v>
      </c>
      <c r="C55" s="33">
        <f t="shared" si="13"/>
        <v>0</v>
      </c>
      <c r="D55" s="33"/>
      <c r="E55" s="33"/>
      <c r="F55" s="33"/>
    </row>
    <row r="56" spans="1:9" x14ac:dyDescent="0.25">
      <c r="A56" s="190"/>
      <c r="B56" s="32" t="s">
        <v>21</v>
      </c>
      <c r="C56" s="33">
        <f t="shared" si="13"/>
        <v>0</v>
      </c>
      <c r="D56" s="33"/>
      <c r="E56" s="33"/>
      <c r="F56" s="33"/>
    </row>
    <row r="57" spans="1:9" x14ac:dyDescent="0.25">
      <c r="A57" s="191"/>
      <c r="B57" s="32" t="s">
        <v>2</v>
      </c>
      <c r="C57" s="33">
        <f t="shared" si="13"/>
        <v>0</v>
      </c>
      <c r="D57" s="33"/>
      <c r="E57" s="33"/>
      <c r="F57" s="33"/>
    </row>
    <row r="58" spans="1:9" ht="25.5" x14ac:dyDescent="0.25">
      <c r="A58" s="38" t="s">
        <v>171</v>
      </c>
      <c r="B58" s="29" t="s">
        <v>5</v>
      </c>
      <c r="C58" s="31">
        <f>SUM(D58:F58)</f>
        <v>81766.260999999999</v>
      </c>
      <c r="D58" s="30">
        <f>SUM(D59:D64)</f>
        <v>46483.009999999995</v>
      </c>
      <c r="E58" s="30">
        <f t="shared" ref="E58:F58" si="14">SUM(E59:E64)</f>
        <v>24268</v>
      </c>
      <c r="F58" s="30">
        <f t="shared" si="14"/>
        <v>11015.251</v>
      </c>
      <c r="I58" s="39"/>
    </row>
    <row r="59" spans="1:9" x14ac:dyDescent="0.25">
      <c r="A59" s="188"/>
      <c r="B59" s="32" t="s">
        <v>1</v>
      </c>
      <c r="C59" s="40">
        <f>SUM(D59:F59)</f>
        <v>0</v>
      </c>
      <c r="D59" s="40"/>
      <c r="E59" s="40"/>
      <c r="F59" s="40"/>
    </row>
    <row r="60" spans="1:9" x14ac:dyDescent="0.25">
      <c r="A60" s="188"/>
      <c r="B60" s="32" t="s">
        <v>22</v>
      </c>
      <c r="C60" s="40">
        <f t="shared" ref="C60:C64" si="15">SUM(D60:F60)</f>
        <v>0</v>
      </c>
      <c r="D60" s="40"/>
      <c r="E60" s="40"/>
      <c r="F60" s="40"/>
    </row>
    <row r="61" spans="1:9" x14ac:dyDescent="0.25">
      <c r="A61" s="188"/>
      <c r="B61" s="32" t="s">
        <v>23</v>
      </c>
      <c r="C61" s="40">
        <f>SUM(D61:F61)</f>
        <v>81766.260999999999</v>
      </c>
      <c r="D61" s="40">
        <f>D65+D66</f>
        <v>46483.009999999995</v>
      </c>
      <c r="E61" s="40">
        <f t="shared" ref="E61:F61" si="16">E65+E66</f>
        <v>24268</v>
      </c>
      <c r="F61" s="40">
        <f t="shared" si="16"/>
        <v>11015.251</v>
      </c>
    </row>
    <row r="62" spans="1:9" x14ac:dyDescent="0.25">
      <c r="A62" s="188"/>
      <c r="B62" s="32" t="s">
        <v>20</v>
      </c>
      <c r="C62" s="40">
        <f t="shared" si="15"/>
        <v>0</v>
      </c>
      <c r="D62" s="40"/>
      <c r="E62" s="40"/>
      <c r="F62" s="40"/>
    </row>
    <row r="63" spans="1:9" x14ac:dyDescent="0.25">
      <c r="A63" s="188"/>
      <c r="B63" s="32" t="s">
        <v>21</v>
      </c>
      <c r="C63" s="40">
        <f t="shared" si="15"/>
        <v>0</v>
      </c>
      <c r="D63" s="40"/>
      <c r="E63" s="40"/>
      <c r="F63" s="40"/>
    </row>
    <row r="64" spans="1:9" x14ac:dyDescent="0.25">
      <c r="A64" s="188"/>
      <c r="B64" s="32" t="s">
        <v>2</v>
      </c>
      <c r="C64" s="40">
        <f t="shared" si="15"/>
        <v>0</v>
      </c>
      <c r="D64" s="40"/>
      <c r="E64" s="40"/>
      <c r="F64" s="40"/>
    </row>
    <row r="65" spans="1:6" ht="25.5" x14ac:dyDescent="0.25">
      <c r="A65" s="34" t="s">
        <v>32</v>
      </c>
      <c r="B65" s="35" t="s">
        <v>5</v>
      </c>
      <c r="C65" s="41">
        <f>SUM(D65:F65)</f>
        <v>20779.05</v>
      </c>
      <c r="D65" s="41">
        <v>6704.95</v>
      </c>
      <c r="E65" s="41">
        <v>5956.9</v>
      </c>
      <c r="F65" s="41">
        <v>8117.2</v>
      </c>
    </row>
    <row r="66" spans="1:6" ht="38.25" x14ac:dyDescent="0.25">
      <c r="A66" s="34" t="s">
        <v>82</v>
      </c>
      <c r="B66" s="35" t="s">
        <v>5</v>
      </c>
      <c r="C66" s="41">
        <f>SUM(D66:F66)</f>
        <v>60987.210999999996</v>
      </c>
      <c r="D66" s="41">
        <v>39778.06</v>
      </c>
      <c r="E66" s="41">
        <v>18311.099999999999</v>
      </c>
      <c r="F66" s="41">
        <v>2898.0509999999999</v>
      </c>
    </row>
    <row r="67" spans="1:6" ht="25.5" x14ac:dyDescent="0.25">
      <c r="A67" s="38" t="s">
        <v>173</v>
      </c>
      <c r="B67" s="29" t="s">
        <v>5</v>
      </c>
      <c r="C67" s="30">
        <f>SUM(D67:F67)</f>
        <v>3111.5</v>
      </c>
      <c r="D67" s="42">
        <f>SUM(D68:D73)</f>
        <v>750</v>
      </c>
      <c r="E67" s="42">
        <f t="shared" ref="E67:F67" si="17">SUM(E68:E73)</f>
        <v>1446.5</v>
      </c>
      <c r="F67" s="42">
        <f t="shared" si="17"/>
        <v>915</v>
      </c>
    </row>
    <row r="68" spans="1:6" x14ac:dyDescent="0.25">
      <c r="A68" s="188"/>
      <c r="B68" s="32" t="s">
        <v>1</v>
      </c>
      <c r="C68" s="40">
        <f>SUM(D68:F68)</f>
        <v>0</v>
      </c>
      <c r="D68" s="40"/>
      <c r="E68" s="40"/>
      <c r="F68" s="40"/>
    </row>
    <row r="69" spans="1:6" x14ac:dyDescent="0.25">
      <c r="A69" s="188"/>
      <c r="B69" s="32" t="s">
        <v>22</v>
      </c>
      <c r="C69" s="40">
        <f t="shared" ref="C69:C73" si="18">SUM(D69:F69)</f>
        <v>0</v>
      </c>
      <c r="D69" s="40"/>
      <c r="E69" s="40"/>
      <c r="F69" s="40"/>
    </row>
    <row r="70" spans="1:6" x14ac:dyDescent="0.25">
      <c r="A70" s="188"/>
      <c r="B70" s="32" t="s">
        <v>23</v>
      </c>
      <c r="C70" s="40">
        <f t="shared" si="18"/>
        <v>3111.5</v>
      </c>
      <c r="D70" s="40">
        <f>D74+D75</f>
        <v>750</v>
      </c>
      <c r="E70" s="40">
        <f t="shared" ref="E70:F70" si="19">E74+E75</f>
        <v>1446.5</v>
      </c>
      <c r="F70" s="40">
        <f t="shared" si="19"/>
        <v>915</v>
      </c>
    </row>
    <row r="71" spans="1:6" x14ac:dyDescent="0.25">
      <c r="A71" s="188"/>
      <c r="B71" s="32" t="s">
        <v>20</v>
      </c>
      <c r="C71" s="40">
        <f t="shared" si="18"/>
        <v>0</v>
      </c>
      <c r="D71" s="40"/>
      <c r="E71" s="40"/>
      <c r="F71" s="40"/>
    </row>
    <row r="72" spans="1:6" x14ac:dyDescent="0.25">
      <c r="A72" s="188"/>
      <c r="B72" s="32" t="s">
        <v>21</v>
      </c>
      <c r="C72" s="40">
        <f t="shared" si="18"/>
        <v>0</v>
      </c>
      <c r="D72" s="40"/>
      <c r="E72" s="40"/>
      <c r="F72" s="40"/>
    </row>
    <row r="73" spans="1:6" x14ac:dyDescent="0.25">
      <c r="A73" s="188"/>
      <c r="B73" s="32" t="s">
        <v>2</v>
      </c>
      <c r="C73" s="40">
        <f t="shared" si="18"/>
        <v>0</v>
      </c>
      <c r="D73" s="40"/>
      <c r="E73" s="40"/>
      <c r="F73" s="40"/>
    </row>
    <row r="74" spans="1:6" ht="38.25" x14ac:dyDescent="0.25">
      <c r="A74" s="34" t="s">
        <v>55</v>
      </c>
      <c r="B74" s="35" t="s">
        <v>5</v>
      </c>
      <c r="C74" s="41">
        <f>SUM(D74:F74)</f>
        <v>1760</v>
      </c>
      <c r="D74" s="41">
        <v>250</v>
      </c>
      <c r="E74" s="41">
        <v>995</v>
      </c>
      <c r="F74" s="41">
        <v>515</v>
      </c>
    </row>
    <row r="75" spans="1:6" ht="38.25" x14ac:dyDescent="0.25">
      <c r="A75" s="34" t="s">
        <v>56</v>
      </c>
      <c r="B75" s="35" t="s">
        <v>5</v>
      </c>
      <c r="C75" s="41">
        <f>SUM(D75:F75)</f>
        <v>1351.5</v>
      </c>
      <c r="D75" s="41">
        <v>500</v>
      </c>
      <c r="E75" s="41">
        <v>451.5</v>
      </c>
      <c r="F75" s="41">
        <v>400</v>
      </c>
    </row>
    <row r="76" spans="1:6" ht="31.15" customHeight="1" x14ac:dyDescent="0.25">
      <c r="A76" s="38" t="s">
        <v>174</v>
      </c>
      <c r="B76" s="29" t="s">
        <v>5</v>
      </c>
      <c r="C76" s="30">
        <f>SUM(D76:F76)</f>
        <v>35406.648000000001</v>
      </c>
      <c r="D76" s="42">
        <f>SUM(D77:D82)</f>
        <v>31625.147999999997</v>
      </c>
      <c r="E76" s="42">
        <f t="shared" ref="E76:F76" si="20">SUM(E77:E82)</f>
        <v>3129.5</v>
      </c>
      <c r="F76" s="42">
        <f t="shared" si="20"/>
        <v>652</v>
      </c>
    </row>
    <row r="77" spans="1:6" x14ac:dyDescent="0.25">
      <c r="A77" s="192"/>
      <c r="B77" s="32" t="s">
        <v>1</v>
      </c>
      <c r="C77" s="40">
        <f>SUM(D77:F77)</f>
        <v>0</v>
      </c>
      <c r="D77" s="40">
        <f>D84+D91+D98+D105</f>
        <v>0</v>
      </c>
      <c r="E77" s="40">
        <f t="shared" ref="E77" si="21">E84+E91+E98+E105</f>
        <v>0</v>
      </c>
      <c r="F77" s="40"/>
    </row>
    <row r="78" spans="1:6" x14ac:dyDescent="0.25">
      <c r="A78" s="193"/>
      <c r="B78" s="32" t="s">
        <v>22</v>
      </c>
      <c r="C78" s="40">
        <f t="shared" ref="C78:C82" si="22">SUM(D78:F78)</f>
        <v>1077.278</v>
      </c>
      <c r="D78" s="40">
        <f t="shared" ref="D78:F82" si="23">D85+D92+D99+D106</f>
        <v>1077.278</v>
      </c>
      <c r="E78" s="40">
        <f t="shared" si="23"/>
        <v>0</v>
      </c>
      <c r="F78" s="40"/>
    </row>
    <row r="79" spans="1:6" x14ac:dyDescent="0.25">
      <c r="A79" s="193"/>
      <c r="B79" s="32" t="s">
        <v>23</v>
      </c>
      <c r="C79" s="40">
        <f t="shared" si="22"/>
        <v>34329.369999999995</v>
      </c>
      <c r="D79" s="40">
        <f t="shared" si="23"/>
        <v>30547.87</v>
      </c>
      <c r="E79" s="40">
        <f t="shared" si="23"/>
        <v>3129.5</v>
      </c>
      <c r="F79" s="40">
        <f t="shared" si="23"/>
        <v>652</v>
      </c>
    </row>
    <row r="80" spans="1:6" x14ac:dyDescent="0.25">
      <c r="A80" s="193"/>
      <c r="B80" s="32" t="s">
        <v>20</v>
      </c>
      <c r="C80" s="40">
        <f t="shared" si="22"/>
        <v>0</v>
      </c>
      <c r="D80" s="40">
        <f t="shared" si="23"/>
        <v>0</v>
      </c>
      <c r="E80" s="40">
        <f t="shared" si="23"/>
        <v>0</v>
      </c>
      <c r="F80" s="40"/>
    </row>
    <row r="81" spans="1:6" x14ac:dyDescent="0.25">
      <c r="A81" s="193"/>
      <c r="B81" s="32" t="s">
        <v>21</v>
      </c>
      <c r="C81" s="40">
        <f t="shared" si="22"/>
        <v>0</v>
      </c>
      <c r="D81" s="40">
        <f t="shared" si="23"/>
        <v>0</v>
      </c>
      <c r="E81" s="40">
        <f t="shared" si="23"/>
        <v>0</v>
      </c>
      <c r="F81" s="40"/>
    </row>
    <row r="82" spans="1:6" x14ac:dyDescent="0.25">
      <c r="A82" s="193"/>
      <c r="B82" s="32" t="s">
        <v>2</v>
      </c>
      <c r="C82" s="40">
        <f t="shared" si="22"/>
        <v>0</v>
      </c>
      <c r="D82" s="40">
        <f t="shared" si="23"/>
        <v>0</v>
      </c>
      <c r="E82" s="40">
        <f t="shared" si="23"/>
        <v>0</v>
      </c>
      <c r="F82" s="40"/>
    </row>
    <row r="83" spans="1:6" ht="25.5" x14ac:dyDescent="0.25">
      <c r="A83" s="34" t="s">
        <v>47</v>
      </c>
      <c r="B83" s="35" t="s">
        <v>5</v>
      </c>
      <c r="C83" s="41">
        <f>SUM(D83:F83)</f>
        <v>34329.369999999995</v>
      </c>
      <c r="D83" s="41">
        <f>SUM(D84:D89)</f>
        <v>30547.87</v>
      </c>
      <c r="E83" s="41">
        <f t="shared" ref="E83:F83" si="24">SUM(E84:E89)</f>
        <v>3129.5</v>
      </c>
      <c r="F83" s="41">
        <f t="shared" si="24"/>
        <v>652</v>
      </c>
    </row>
    <row r="84" spans="1:6" x14ac:dyDescent="0.25">
      <c r="A84" s="189"/>
      <c r="B84" s="32" t="s">
        <v>1</v>
      </c>
      <c r="C84" s="40">
        <f>SUM(D84:F84)</f>
        <v>0</v>
      </c>
      <c r="D84" s="40"/>
      <c r="E84" s="40"/>
      <c r="F84" s="40"/>
    </row>
    <row r="85" spans="1:6" x14ac:dyDescent="0.25">
      <c r="A85" s="194"/>
      <c r="B85" s="32" t="s">
        <v>22</v>
      </c>
      <c r="C85" s="40">
        <f t="shared" ref="C85:C89" si="25">SUM(D85:F85)</f>
        <v>0</v>
      </c>
      <c r="D85" s="40"/>
      <c r="E85" s="40"/>
      <c r="F85" s="40"/>
    </row>
    <row r="86" spans="1:6" x14ac:dyDescent="0.25">
      <c r="A86" s="194"/>
      <c r="B86" s="32" t="s">
        <v>23</v>
      </c>
      <c r="C86" s="40">
        <f t="shared" si="25"/>
        <v>34329.369999999995</v>
      </c>
      <c r="D86" s="40">
        <v>30547.87</v>
      </c>
      <c r="E86" s="40">
        <v>3129.5</v>
      </c>
      <c r="F86" s="40">
        <v>652</v>
      </c>
    </row>
    <row r="87" spans="1:6" x14ac:dyDescent="0.25">
      <c r="A87" s="194"/>
      <c r="B87" s="32" t="s">
        <v>20</v>
      </c>
      <c r="C87" s="40">
        <f t="shared" si="25"/>
        <v>0</v>
      </c>
      <c r="D87" s="40"/>
      <c r="E87" s="40"/>
      <c r="F87" s="40"/>
    </row>
    <row r="88" spans="1:6" x14ac:dyDescent="0.25">
      <c r="A88" s="194"/>
      <c r="B88" s="32" t="s">
        <v>21</v>
      </c>
      <c r="C88" s="40">
        <f t="shared" si="25"/>
        <v>0</v>
      </c>
      <c r="D88" s="40"/>
      <c r="E88" s="40"/>
      <c r="F88" s="40"/>
    </row>
    <row r="89" spans="1:6" x14ac:dyDescent="0.25">
      <c r="A89" s="195"/>
      <c r="B89" s="32" t="s">
        <v>2</v>
      </c>
      <c r="C89" s="40">
        <f t="shared" si="25"/>
        <v>0</v>
      </c>
      <c r="D89" s="40"/>
      <c r="E89" s="40"/>
      <c r="F89" s="40"/>
    </row>
    <row r="90" spans="1:6" ht="25.5" x14ac:dyDescent="0.25">
      <c r="A90" s="34" t="s">
        <v>83</v>
      </c>
      <c r="B90" s="35" t="s">
        <v>5</v>
      </c>
      <c r="C90" s="41">
        <f>SUM(D90:F90)</f>
        <v>84.16</v>
      </c>
      <c r="D90" s="41">
        <f>SUM(D91:D96)</f>
        <v>84.16</v>
      </c>
      <c r="E90" s="41">
        <f t="shared" ref="E90" si="26">SUM(E91:E96)</f>
        <v>0</v>
      </c>
      <c r="F90" s="41"/>
    </row>
    <row r="91" spans="1:6" x14ac:dyDescent="0.25">
      <c r="A91" s="189"/>
      <c r="B91" s="32" t="s">
        <v>1</v>
      </c>
      <c r="C91" s="40">
        <f>SUM(D91:F91)</f>
        <v>0</v>
      </c>
      <c r="D91" s="40"/>
      <c r="E91" s="40"/>
      <c r="F91" s="40"/>
    </row>
    <row r="92" spans="1:6" x14ac:dyDescent="0.25">
      <c r="A92" s="194"/>
      <c r="B92" s="32" t="s">
        <v>22</v>
      </c>
      <c r="C92" s="40">
        <f t="shared" ref="C92:C104" si="27">SUM(D92:F92)</f>
        <v>84.16</v>
      </c>
      <c r="D92" s="40">
        <v>84.16</v>
      </c>
      <c r="E92" s="40"/>
      <c r="F92" s="40"/>
    </row>
    <row r="93" spans="1:6" x14ac:dyDescent="0.25">
      <c r="A93" s="194"/>
      <c r="B93" s="32" t="s">
        <v>23</v>
      </c>
      <c r="C93" s="40">
        <f t="shared" si="27"/>
        <v>0</v>
      </c>
      <c r="D93" s="40"/>
      <c r="E93" s="40">
        <f t="shared" ref="E93" si="28">E97+E104</f>
        <v>0</v>
      </c>
      <c r="F93" s="40"/>
    </row>
    <row r="94" spans="1:6" x14ac:dyDescent="0.25">
      <c r="A94" s="194"/>
      <c r="B94" s="32" t="s">
        <v>20</v>
      </c>
      <c r="C94" s="40">
        <f t="shared" si="27"/>
        <v>0</v>
      </c>
      <c r="D94" s="40"/>
      <c r="E94" s="40"/>
      <c r="F94" s="40"/>
    </row>
    <row r="95" spans="1:6" x14ac:dyDescent="0.25">
      <c r="A95" s="194"/>
      <c r="B95" s="32" t="s">
        <v>21</v>
      </c>
      <c r="C95" s="40">
        <f t="shared" si="27"/>
        <v>0</v>
      </c>
      <c r="D95" s="40"/>
      <c r="E95" s="40"/>
      <c r="F95" s="40"/>
    </row>
    <row r="96" spans="1:6" x14ac:dyDescent="0.25">
      <c r="A96" s="195"/>
      <c r="B96" s="32" t="s">
        <v>2</v>
      </c>
      <c r="C96" s="40">
        <f t="shared" si="27"/>
        <v>0</v>
      </c>
      <c r="D96" s="40"/>
      <c r="E96" s="40"/>
      <c r="F96" s="40"/>
    </row>
    <row r="97" spans="1:6" ht="38.25" x14ac:dyDescent="0.25">
      <c r="A97" s="34" t="s">
        <v>84</v>
      </c>
      <c r="B97" s="35" t="s">
        <v>5</v>
      </c>
      <c r="C97" s="41">
        <f t="shared" si="27"/>
        <v>830.07799999999997</v>
      </c>
      <c r="D97" s="41">
        <f>SUM(D98:D103)</f>
        <v>830.07799999999997</v>
      </c>
      <c r="E97" s="41">
        <f t="shared" ref="E97" si="29">SUM(E98:E103)</f>
        <v>0</v>
      </c>
      <c r="F97" s="41"/>
    </row>
    <row r="98" spans="1:6" x14ac:dyDescent="0.25">
      <c r="A98" s="189"/>
      <c r="B98" s="32" t="s">
        <v>1</v>
      </c>
      <c r="C98" s="40">
        <f>SUM(D98:F98)</f>
        <v>0</v>
      </c>
      <c r="D98" s="40"/>
      <c r="E98" s="40"/>
      <c r="F98" s="40"/>
    </row>
    <row r="99" spans="1:6" x14ac:dyDescent="0.25">
      <c r="A99" s="194"/>
      <c r="B99" s="32" t="s">
        <v>22</v>
      </c>
      <c r="C99" s="40">
        <f t="shared" ref="C99:C103" si="30">SUM(D99:F99)</f>
        <v>830.07799999999997</v>
      </c>
      <c r="D99" s="40">
        <v>830.07799999999997</v>
      </c>
      <c r="E99" s="40"/>
      <c r="F99" s="40"/>
    </row>
    <row r="100" spans="1:6" x14ac:dyDescent="0.25">
      <c r="A100" s="194"/>
      <c r="B100" s="32" t="s">
        <v>23</v>
      </c>
      <c r="C100" s="40">
        <f t="shared" si="30"/>
        <v>0</v>
      </c>
      <c r="D100" s="40"/>
      <c r="E100" s="40">
        <f t="shared" ref="E100" si="31">E104+E117</f>
        <v>0</v>
      </c>
      <c r="F100" s="40"/>
    </row>
    <row r="101" spans="1:6" x14ac:dyDescent="0.25">
      <c r="A101" s="194"/>
      <c r="B101" s="32" t="s">
        <v>20</v>
      </c>
      <c r="C101" s="40">
        <f t="shared" si="30"/>
        <v>0</v>
      </c>
      <c r="D101" s="40"/>
      <c r="E101" s="40"/>
      <c r="F101" s="40"/>
    </row>
    <row r="102" spans="1:6" x14ac:dyDescent="0.25">
      <c r="A102" s="194"/>
      <c r="B102" s="32" t="s">
        <v>21</v>
      </c>
      <c r="C102" s="40">
        <f t="shared" si="30"/>
        <v>0</v>
      </c>
      <c r="D102" s="40"/>
      <c r="E102" s="40"/>
      <c r="F102" s="40"/>
    </row>
    <row r="103" spans="1:6" x14ac:dyDescent="0.25">
      <c r="A103" s="195"/>
      <c r="B103" s="32" t="s">
        <v>2</v>
      </c>
      <c r="C103" s="40">
        <f t="shared" si="30"/>
        <v>0</v>
      </c>
      <c r="D103" s="40"/>
      <c r="E103" s="40"/>
      <c r="F103" s="40"/>
    </row>
    <row r="104" spans="1:6" x14ac:dyDescent="0.25">
      <c r="A104" s="34" t="s">
        <v>216</v>
      </c>
      <c r="B104" s="35" t="s">
        <v>5</v>
      </c>
      <c r="C104" s="41">
        <f t="shared" si="27"/>
        <v>163.04</v>
      </c>
      <c r="D104" s="41">
        <f>SUM(D105:D110)</f>
        <v>163.04</v>
      </c>
      <c r="E104" s="41">
        <f t="shared" ref="E104" si="32">SUM(E105:E110)</f>
        <v>0</v>
      </c>
      <c r="F104" s="41"/>
    </row>
    <row r="105" spans="1:6" x14ac:dyDescent="0.25">
      <c r="A105" s="189"/>
      <c r="B105" s="32" t="s">
        <v>1</v>
      </c>
      <c r="C105" s="40">
        <f>SUM(D105:F105)</f>
        <v>0</v>
      </c>
      <c r="D105" s="40"/>
      <c r="E105" s="40"/>
      <c r="F105" s="40"/>
    </row>
    <row r="106" spans="1:6" x14ac:dyDescent="0.25">
      <c r="A106" s="194"/>
      <c r="B106" s="32" t="s">
        <v>22</v>
      </c>
      <c r="C106" s="40">
        <f t="shared" ref="C106:C110" si="33">SUM(D106:F106)</f>
        <v>163.04</v>
      </c>
      <c r="D106" s="40">
        <v>163.04</v>
      </c>
      <c r="E106" s="40"/>
      <c r="F106" s="40"/>
    </row>
    <row r="107" spans="1:6" x14ac:dyDescent="0.25">
      <c r="A107" s="194"/>
      <c r="B107" s="32" t="s">
        <v>23</v>
      </c>
      <c r="C107" s="40">
        <f t="shared" si="33"/>
        <v>0</v>
      </c>
      <c r="D107" s="40"/>
      <c r="E107" s="40"/>
      <c r="F107" s="40"/>
    </row>
    <row r="108" spans="1:6" x14ac:dyDescent="0.25">
      <c r="A108" s="194"/>
      <c r="B108" s="32" t="s">
        <v>20</v>
      </c>
      <c r="C108" s="40">
        <f>SUM(D108:F108)</f>
        <v>0</v>
      </c>
      <c r="D108" s="40"/>
      <c r="E108" s="40"/>
      <c r="F108" s="40"/>
    </row>
    <row r="109" spans="1:6" x14ac:dyDescent="0.25">
      <c r="A109" s="194"/>
      <c r="B109" s="32" t="s">
        <v>21</v>
      </c>
      <c r="C109" s="40">
        <f t="shared" si="33"/>
        <v>0</v>
      </c>
      <c r="D109" s="40"/>
      <c r="E109" s="40"/>
      <c r="F109" s="40"/>
    </row>
    <row r="110" spans="1:6" x14ac:dyDescent="0.25">
      <c r="A110" s="195"/>
      <c r="B110" s="32" t="s">
        <v>2</v>
      </c>
      <c r="C110" s="40">
        <f t="shared" si="33"/>
        <v>0</v>
      </c>
      <c r="D110" s="40"/>
      <c r="E110" s="40"/>
      <c r="F110" s="40"/>
    </row>
    <row r="111" spans="1:6" ht="25.5" x14ac:dyDescent="0.25">
      <c r="A111" s="38" t="s">
        <v>175</v>
      </c>
      <c r="B111" s="29" t="s">
        <v>5</v>
      </c>
      <c r="C111" s="30">
        <f>SUM(D111:F111)</f>
        <v>138250.16700000002</v>
      </c>
      <c r="D111" s="42">
        <f>SUM(D112:D117)</f>
        <v>34103.130000000005</v>
      </c>
      <c r="E111" s="42">
        <f>SUM(E112:E117)</f>
        <v>37920.42</v>
      </c>
      <c r="F111" s="42">
        <f>SUM(F112:F117)</f>
        <v>66226.616999999998</v>
      </c>
    </row>
    <row r="112" spans="1:6" x14ac:dyDescent="0.25">
      <c r="A112" s="188"/>
      <c r="B112" s="32" t="s">
        <v>1</v>
      </c>
      <c r="C112" s="40">
        <f>SUM(D112:F112)</f>
        <v>0</v>
      </c>
      <c r="D112" s="40">
        <f>D119+D126+D133+D140+D147+D154+D161+D168+D175+D182+D189</f>
        <v>0</v>
      </c>
      <c r="E112" s="40">
        <f t="shared" ref="E112:F112" si="34">E119+E126+E133+E140+E147+E154+E161+E168+E175+E182+E189</f>
        <v>0</v>
      </c>
      <c r="F112" s="40">
        <f t="shared" si="34"/>
        <v>0</v>
      </c>
    </row>
    <row r="113" spans="1:6" x14ac:dyDescent="0.25">
      <c r="A113" s="188"/>
      <c r="B113" s="32" t="s">
        <v>22</v>
      </c>
      <c r="C113" s="40">
        <f t="shared" ref="C113:C117" si="35">SUM(D113:F113)</f>
        <v>24999.371999999999</v>
      </c>
      <c r="D113" s="40">
        <f t="shared" ref="D113:F117" si="36">D120+D127+D134+D141+D148+D155+D162+D169+D176+D183+D190</f>
        <v>9450.61</v>
      </c>
      <c r="E113" s="40">
        <f t="shared" si="36"/>
        <v>0</v>
      </c>
      <c r="F113" s="40">
        <f t="shared" si="36"/>
        <v>15548.761999999999</v>
      </c>
    </row>
    <row r="114" spans="1:6" x14ac:dyDescent="0.25">
      <c r="A114" s="188"/>
      <c r="B114" s="32" t="s">
        <v>23</v>
      </c>
      <c r="C114" s="40">
        <f t="shared" si="35"/>
        <v>113250.79500000001</v>
      </c>
      <c r="D114" s="40">
        <f t="shared" si="36"/>
        <v>24652.52</v>
      </c>
      <c r="E114" s="40">
        <f t="shared" si="36"/>
        <v>37920.42</v>
      </c>
      <c r="F114" s="40">
        <f>F121+F128+F135+F142+F149+F156+F163+F170+F177+F184+F191</f>
        <v>50677.855000000003</v>
      </c>
    </row>
    <row r="115" spans="1:6" x14ac:dyDescent="0.25">
      <c r="A115" s="188"/>
      <c r="B115" s="32" t="s">
        <v>20</v>
      </c>
      <c r="C115" s="40">
        <f t="shared" si="35"/>
        <v>0</v>
      </c>
      <c r="D115" s="40">
        <f t="shared" si="36"/>
        <v>0</v>
      </c>
      <c r="E115" s="40">
        <f t="shared" si="36"/>
        <v>0</v>
      </c>
      <c r="F115" s="40">
        <f t="shared" si="36"/>
        <v>0</v>
      </c>
    </row>
    <row r="116" spans="1:6" x14ac:dyDescent="0.25">
      <c r="A116" s="188"/>
      <c r="B116" s="32" t="s">
        <v>21</v>
      </c>
      <c r="C116" s="40">
        <f t="shared" si="35"/>
        <v>0</v>
      </c>
      <c r="D116" s="40">
        <f t="shared" si="36"/>
        <v>0</v>
      </c>
      <c r="E116" s="40">
        <f t="shared" si="36"/>
        <v>0</v>
      </c>
      <c r="F116" s="40">
        <f t="shared" si="36"/>
        <v>0</v>
      </c>
    </row>
    <row r="117" spans="1:6" x14ac:dyDescent="0.25">
      <c r="A117" s="188"/>
      <c r="B117" s="32" t="s">
        <v>2</v>
      </c>
      <c r="C117" s="40">
        <f t="shared" si="35"/>
        <v>0</v>
      </c>
      <c r="D117" s="40">
        <f t="shared" si="36"/>
        <v>0</v>
      </c>
      <c r="E117" s="40">
        <f t="shared" si="36"/>
        <v>0</v>
      </c>
      <c r="F117" s="40">
        <f t="shared" si="36"/>
        <v>0</v>
      </c>
    </row>
    <row r="118" spans="1:6" ht="25.5" x14ac:dyDescent="0.25">
      <c r="A118" s="34" t="s">
        <v>31</v>
      </c>
      <c r="B118" s="35" t="s">
        <v>5</v>
      </c>
      <c r="C118" s="41">
        <f>SUM(D118:F118)</f>
        <v>97408.129000000001</v>
      </c>
      <c r="D118" s="41">
        <f>SUM(D119:D124)</f>
        <v>21546.6</v>
      </c>
      <c r="E118" s="41">
        <f t="shared" ref="E118:F118" si="37">SUM(E119:E124)</f>
        <v>36076.22</v>
      </c>
      <c r="F118" s="41">
        <f t="shared" si="37"/>
        <v>39785.309000000001</v>
      </c>
    </row>
    <row r="119" spans="1:6" x14ac:dyDescent="0.25">
      <c r="A119" s="188"/>
      <c r="B119" s="32" t="s">
        <v>1</v>
      </c>
      <c r="C119" s="40">
        <f>SUM(D119:F119)</f>
        <v>0</v>
      </c>
      <c r="D119" s="40"/>
      <c r="E119" s="40"/>
      <c r="F119" s="40"/>
    </row>
    <row r="120" spans="1:6" x14ac:dyDescent="0.25">
      <c r="A120" s="188"/>
      <c r="B120" s="32" t="s">
        <v>22</v>
      </c>
      <c r="C120" s="40">
        <f t="shared" ref="C120:C124" si="38">SUM(D120:F120)</f>
        <v>0</v>
      </c>
      <c r="D120" s="40">
        <f>D175+D196</f>
        <v>0</v>
      </c>
      <c r="E120" s="40"/>
      <c r="F120" s="40"/>
    </row>
    <row r="121" spans="1:6" x14ac:dyDescent="0.25">
      <c r="A121" s="188"/>
      <c r="B121" s="32" t="s">
        <v>23</v>
      </c>
      <c r="C121" s="40">
        <f t="shared" si="38"/>
        <v>97408.129000000001</v>
      </c>
      <c r="D121" s="40">
        <v>21546.6</v>
      </c>
      <c r="E121" s="40">
        <v>36076.22</v>
      </c>
      <c r="F121" s="40">
        <v>39785.309000000001</v>
      </c>
    </row>
    <row r="122" spans="1:6" x14ac:dyDescent="0.25">
      <c r="A122" s="188"/>
      <c r="B122" s="32" t="s">
        <v>20</v>
      </c>
      <c r="C122" s="40">
        <f t="shared" si="38"/>
        <v>0</v>
      </c>
      <c r="D122" s="40"/>
      <c r="E122" s="40"/>
      <c r="F122" s="40"/>
    </row>
    <row r="123" spans="1:6" x14ac:dyDescent="0.25">
      <c r="A123" s="188"/>
      <c r="B123" s="32" t="s">
        <v>21</v>
      </c>
      <c r="C123" s="40">
        <f t="shared" si="38"/>
        <v>0</v>
      </c>
      <c r="D123" s="40"/>
      <c r="E123" s="40"/>
      <c r="F123" s="40"/>
    </row>
    <row r="124" spans="1:6" x14ac:dyDescent="0.25">
      <c r="A124" s="188"/>
      <c r="B124" s="32" t="s">
        <v>2</v>
      </c>
      <c r="C124" s="40">
        <f t="shared" si="38"/>
        <v>0</v>
      </c>
      <c r="D124" s="40"/>
      <c r="E124" s="40"/>
      <c r="F124" s="40"/>
    </row>
    <row r="125" spans="1:6" ht="25.5" x14ac:dyDescent="0.25">
      <c r="A125" s="34" t="s">
        <v>57</v>
      </c>
      <c r="B125" s="35" t="s">
        <v>5</v>
      </c>
      <c r="C125" s="41">
        <f>SUM(D125:F125)</f>
        <v>13537.370999999999</v>
      </c>
      <c r="D125" s="41">
        <f>SUM(D126:D131)</f>
        <v>1589.2</v>
      </c>
      <c r="E125" s="41">
        <f t="shared" ref="E125:F125" si="39">SUM(E126:E131)</f>
        <v>1689.2</v>
      </c>
      <c r="F125" s="41">
        <f t="shared" si="39"/>
        <v>10258.971</v>
      </c>
    </row>
    <row r="126" spans="1:6" x14ac:dyDescent="0.25">
      <c r="A126" s="188"/>
      <c r="B126" s="32" t="s">
        <v>1</v>
      </c>
      <c r="C126" s="40">
        <f>SUM(D126:F126)</f>
        <v>0</v>
      </c>
      <c r="D126" s="40"/>
      <c r="E126" s="40"/>
      <c r="F126" s="40"/>
    </row>
    <row r="127" spans="1:6" x14ac:dyDescent="0.25">
      <c r="A127" s="188"/>
      <c r="B127" s="32" t="s">
        <v>22</v>
      </c>
      <c r="C127" s="40">
        <f t="shared" ref="C127:C131" si="40">SUM(D127:F127)</f>
        <v>0</v>
      </c>
      <c r="D127" s="40"/>
      <c r="E127" s="40"/>
      <c r="F127" s="40"/>
    </row>
    <row r="128" spans="1:6" x14ac:dyDescent="0.25">
      <c r="A128" s="188"/>
      <c r="B128" s="32" t="s">
        <v>23</v>
      </c>
      <c r="C128" s="40">
        <f t="shared" si="40"/>
        <v>13537.370999999999</v>
      </c>
      <c r="D128" s="40">
        <v>1589.2</v>
      </c>
      <c r="E128" s="40">
        <v>1689.2</v>
      </c>
      <c r="F128" s="40">
        <v>10258.971</v>
      </c>
    </row>
    <row r="129" spans="1:6" x14ac:dyDescent="0.25">
      <c r="A129" s="188"/>
      <c r="B129" s="32" t="s">
        <v>20</v>
      </c>
      <c r="C129" s="40">
        <f t="shared" si="40"/>
        <v>0</v>
      </c>
      <c r="D129" s="40"/>
      <c r="E129" s="40"/>
      <c r="F129" s="40"/>
    </row>
    <row r="130" spans="1:6" x14ac:dyDescent="0.25">
      <c r="A130" s="188"/>
      <c r="B130" s="32" t="s">
        <v>21</v>
      </c>
      <c r="C130" s="40">
        <f t="shared" si="40"/>
        <v>0</v>
      </c>
      <c r="D130" s="40"/>
      <c r="E130" s="40"/>
      <c r="F130" s="40"/>
    </row>
    <row r="131" spans="1:6" x14ac:dyDescent="0.25">
      <c r="A131" s="188"/>
      <c r="B131" s="32" t="s">
        <v>2</v>
      </c>
      <c r="C131" s="40">
        <f t="shared" si="40"/>
        <v>0</v>
      </c>
      <c r="D131" s="40"/>
      <c r="E131" s="40"/>
      <c r="F131" s="40"/>
    </row>
    <row r="132" spans="1:6" ht="25.5" x14ac:dyDescent="0.25">
      <c r="A132" s="34" t="s">
        <v>58</v>
      </c>
      <c r="B132" s="35" t="s">
        <v>5</v>
      </c>
      <c r="C132" s="41">
        <f>SUM(D132:F132)</f>
        <v>260</v>
      </c>
      <c r="D132" s="41">
        <f>SUM(D133:D138)</f>
        <v>105</v>
      </c>
      <c r="E132" s="41">
        <f t="shared" ref="E132" si="41">SUM(E133:E138)</f>
        <v>155</v>
      </c>
      <c r="F132" s="41"/>
    </row>
    <row r="133" spans="1:6" x14ac:dyDescent="0.25">
      <c r="A133" s="188"/>
      <c r="B133" s="32" t="s">
        <v>1</v>
      </c>
      <c r="C133" s="40">
        <f>SUM(D133:F133)</f>
        <v>0</v>
      </c>
      <c r="D133" s="40"/>
      <c r="E133" s="40"/>
      <c r="F133" s="40"/>
    </row>
    <row r="134" spans="1:6" x14ac:dyDescent="0.25">
      <c r="A134" s="188"/>
      <c r="B134" s="32" t="s">
        <v>22</v>
      </c>
      <c r="C134" s="40">
        <f t="shared" ref="C134:C138" si="42">SUM(D134:F134)</f>
        <v>0</v>
      </c>
      <c r="D134" s="40"/>
      <c r="E134" s="40"/>
      <c r="F134" s="40"/>
    </row>
    <row r="135" spans="1:6" x14ac:dyDescent="0.25">
      <c r="A135" s="188"/>
      <c r="B135" s="32" t="s">
        <v>23</v>
      </c>
      <c r="C135" s="40">
        <f t="shared" si="42"/>
        <v>260</v>
      </c>
      <c r="D135" s="40">
        <v>105</v>
      </c>
      <c r="E135" s="40">
        <v>155</v>
      </c>
      <c r="F135" s="40"/>
    </row>
    <row r="136" spans="1:6" x14ac:dyDescent="0.25">
      <c r="A136" s="188"/>
      <c r="B136" s="32" t="s">
        <v>20</v>
      </c>
      <c r="C136" s="40">
        <f t="shared" si="42"/>
        <v>0</v>
      </c>
      <c r="D136" s="40"/>
      <c r="E136" s="40"/>
      <c r="F136" s="40"/>
    </row>
    <row r="137" spans="1:6" x14ac:dyDescent="0.25">
      <c r="A137" s="188"/>
      <c r="B137" s="32" t="s">
        <v>21</v>
      </c>
      <c r="C137" s="40">
        <f t="shared" si="42"/>
        <v>0</v>
      </c>
      <c r="D137" s="40"/>
      <c r="E137" s="40"/>
      <c r="F137" s="40"/>
    </row>
    <row r="138" spans="1:6" x14ac:dyDescent="0.25">
      <c r="A138" s="188"/>
      <c r="B138" s="32" t="s">
        <v>2</v>
      </c>
      <c r="C138" s="40">
        <f t="shared" si="42"/>
        <v>0</v>
      </c>
      <c r="D138" s="40"/>
      <c r="E138" s="40"/>
      <c r="F138" s="40"/>
    </row>
    <row r="139" spans="1:6" ht="38.25" x14ac:dyDescent="0.25">
      <c r="A139" s="34" t="s">
        <v>218</v>
      </c>
      <c r="B139" s="35" t="s">
        <v>5</v>
      </c>
      <c r="C139" s="41">
        <f>SUM(C140:C145)</f>
        <v>1226.48</v>
      </c>
      <c r="D139" s="41">
        <f t="shared" ref="D139:F139" si="43">SUM(D140:D145)</f>
        <v>0</v>
      </c>
      <c r="E139" s="41">
        <f t="shared" si="43"/>
        <v>0</v>
      </c>
      <c r="F139" s="41">
        <f t="shared" si="43"/>
        <v>1226.48</v>
      </c>
    </row>
    <row r="140" spans="1:6" x14ac:dyDescent="0.25">
      <c r="A140" s="188"/>
      <c r="B140" s="32" t="s">
        <v>1</v>
      </c>
      <c r="C140" s="40">
        <f>SUM(D140:F140)</f>
        <v>0</v>
      </c>
      <c r="D140" s="40"/>
      <c r="E140" s="40"/>
      <c r="F140" s="40"/>
    </row>
    <row r="141" spans="1:6" x14ac:dyDescent="0.25">
      <c r="A141" s="188"/>
      <c r="B141" s="32" t="s">
        <v>22</v>
      </c>
      <c r="C141" s="40">
        <f t="shared" ref="C141:C145" si="44">SUM(D141:F141)</f>
        <v>1226.48</v>
      </c>
      <c r="D141" s="40"/>
      <c r="E141" s="40"/>
      <c r="F141" s="40">
        <v>1226.48</v>
      </c>
    </row>
    <row r="142" spans="1:6" x14ac:dyDescent="0.25">
      <c r="A142" s="188"/>
      <c r="B142" s="32" t="s">
        <v>23</v>
      </c>
      <c r="C142" s="40">
        <f t="shared" si="44"/>
        <v>0</v>
      </c>
      <c r="D142" s="40">
        <v>0</v>
      </c>
      <c r="E142" s="40">
        <v>0</v>
      </c>
      <c r="F142" s="40"/>
    </row>
    <row r="143" spans="1:6" x14ac:dyDescent="0.25">
      <c r="A143" s="188"/>
      <c r="B143" s="32" t="s">
        <v>20</v>
      </c>
      <c r="C143" s="40">
        <f t="shared" si="44"/>
        <v>0</v>
      </c>
      <c r="D143" s="40"/>
      <c r="E143" s="40"/>
      <c r="F143" s="40"/>
    </row>
    <row r="144" spans="1:6" x14ac:dyDescent="0.25">
      <c r="A144" s="188"/>
      <c r="B144" s="32" t="s">
        <v>21</v>
      </c>
      <c r="C144" s="40">
        <f t="shared" si="44"/>
        <v>0</v>
      </c>
      <c r="D144" s="40"/>
      <c r="E144" s="40"/>
      <c r="F144" s="40"/>
    </row>
    <row r="145" spans="1:6" x14ac:dyDescent="0.25">
      <c r="A145" s="188"/>
      <c r="B145" s="32" t="s">
        <v>2</v>
      </c>
      <c r="C145" s="40">
        <f t="shared" si="44"/>
        <v>0</v>
      </c>
      <c r="D145" s="40"/>
      <c r="E145" s="40"/>
      <c r="F145" s="40"/>
    </row>
    <row r="146" spans="1:6" ht="70.5" customHeight="1" x14ac:dyDescent="0.25">
      <c r="A146" s="34" t="s">
        <v>59</v>
      </c>
      <c r="B146" s="35" t="s">
        <v>5</v>
      </c>
      <c r="C146" s="41">
        <f>SUM(D146:F146)</f>
        <v>8402.51</v>
      </c>
      <c r="D146" s="41">
        <f>SUM(D147:D152)</f>
        <v>8402.51</v>
      </c>
      <c r="E146" s="41">
        <f t="shared" ref="E146" si="45">SUM(E147:E152)</f>
        <v>0</v>
      </c>
      <c r="F146" s="41"/>
    </row>
    <row r="147" spans="1:6" x14ac:dyDescent="0.25">
      <c r="A147" s="189"/>
      <c r="B147" s="32" t="s">
        <v>1</v>
      </c>
      <c r="C147" s="40">
        <f>SUM(D147:F147)</f>
        <v>0</v>
      </c>
      <c r="D147" s="40"/>
      <c r="E147" s="40"/>
      <c r="F147" s="40"/>
    </row>
    <row r="148" spans="1:6" x14ac:dyDescent="0.25">
      <c r="A148" s="190"/>
      <c r="B148" s="32" t="s">
        <v>22</v>
      </c>
      <c r="C148" s="40">
        <f t="shared" ref="C148:C152" si="46">SUM(D148:F148)</f>
        <v>8402.51</v>
      </c>
      <c r="D148" s="40">
        <v>8402.51</v>
      </c>
      <c r="E148" s="40"/>
      <c r="F148" s="40"/>
    </row>
    <row r="149" spans="1:6" x14ac:dyDescent="0.25">
      <c r="A149" s="190"/>
      <c r="B149" s="32" t="s">
        <v>23</v>
      </c>
      <c r="C149" s="40">
        <f t="shared" si="46"/>
        <v>0</v>
      </c>
      <c r="D149" s="40"/>
      <c r="E149" s="40"/>
      <c r="F149" s="40"/>
    </row>
    <row r="150" spans="1:6" x14ac:dyDescent="0.25">
      <c r="A150" s="190"/>
      <c r="B150" s="32" t="s">
        <v>20</v>
      </c>
      <c r="C150" s="40">
        <f t="shared" si="46"/>
        <v>0</v>
      </c>
      <c r="D150" s="40"/>
      <c r="E150" s="40"/>
      <c r="F150" s="40"/>
    </row>
    <row r="151" spans="1:6" x14ac:dyDescent="0.25">
      <c r="A151" s="190"/>
      <c r="B151" s="32" t="s">
        <v>21</v>
      </c>
      <c r="C151" s="40">
        <f t="shared" si="46"/>
        <v>0</v>
      </c>
      <c r="D151" s="40"/>
      <c r="E151" s="40"/>
      <c r="F151" s="40"/>
    </row>
    <row r="152" spans="1:6" x14ac:dyDescent="0.25">
      <c r="A152" s="191"/>
      <c r="B152" s="32" t="s">
        <v>2</v>
      </c>
      <c r="C152" s="40">
        <f t="shared" si="46"/>
        <v>0</v>
      </c>
      <c r="D152" s="40"/>
      <c r="E152" s="40"/>
      <c r="F152" s="40"/>
    </row>
    <row r="153" spans="1:6" ht="38.25" x14ac:dyDescent="0.25">
      <c r="A153" s="34" t="s">
        <v>219</v>
      </c>
      <c r="B153" s="35" t="s">
        <v>5</v>
      </c>
      <c r="C153" s="41">
        <f>SUM(C154:C159)</f>
        <v>13558.008</v>
      </c>
      <c r="D153" s="41">
        <f t="shared" ref="D153:E153" si="47">SUM(D154:D159)</f>
        <v>0</v>
      </c>
      <c r="E153" s="41">
        <f t="shared" si="47"/>
        <v>0</v>
      </c>
      <c r="F153" s="41">
        <v>13558.008</v>
      </c>
    </row>
    <row r="154" spans="1:6" x14ac:dyDescent="0.25">
      <c r="A154" s="189"/>
      <c r="B154" s="32" t="s">
        <v>1</v>
      </c>
      <c r="C154" s="40">
        <f>SUM(D154:F154)</f>
        <v>0</v>
      </c>
      <c r="D154" s="40"/>
      <c r="E154" s="40"/>
      <c r="F154" s="40"/>
    </row>
    <row r="155" spans="1:6" x14ac:dyDescent="0.25">
      <c r="A155" s="190"/>
      <c r="B155" s="32" t="s">
        <v>22</v>
      </c>
      <c r="C155" s="40">
        <f t="shared" ref="C155:C159" si="48">SUM(D155:F155)</f>
        <v>13022.281999999999</v>
      </c>
      <c r="D155" s="40">
        <v>0</v>
      </c>
      <c r="E155" s="40"/>
      <c r="F155" s="40">
        <v>13022.281999999999</v>
      </c>
    </row>
    <row r="156" spans="1:6" x14ac:dyDescent="0.25">
      <c r="A156" s="190"/>
      <c r="B156" s="32" t="s">
        <v>23</v>
      </c>
      <c r="C156" s="40">
        <f t="shared" si="48"/>
        <v>535.726</v>
      </c>
      <c r="D156" s="40"/>
      <c r="E156" s="40"/>
      <c r="F156" s="40">
        <v>535.726</v>
      </c>
    </row>
    <row r="157" spans="1:6" x14ac:dyDescent="0.25">
      <c r="A157" s="190"/>
      <c r="B157" s="32" t="s">
        <v>20</v>
      </c>
      <c r="C157" s="40">
        <f t="shared" si="48"/>
        <v>0</v>
      </c>
      <c r="D157" s="40"/>
      <c r="E157" s="40"/>
      <c r="F157" s="40"/>
    </row>
    <row r="158" spans="1:6" x14ac:dyDescent="0.25">
      <c r="A158" s="190"/>
      <c r="B158" s="32" t="s">
        <v>21</v>
      </c>
      <c r="C158" s="40">
        <f t="shared" si="48"/>
        <v>0</v>
      </c>
      <c r="D158" s="40"/>
      <c r="E158" s="40"/>
      <c r="F158" s="40"/>
    </row>
    <row r="159" spans="1:6" x14ac:dyDescent="0.25">
      <c r="A159" s="191"/>
      <c r="B159" s="32" t="s">
        <v>2</v>
      </c>
      <c r="C159" s="40">
        <f t="shared" si="48"/>
        <v>0</v>
      </c>
      <c r="D159" s="40"/>
      <c r="E159" s="40"/>
      <c r="F159" s="40"/>
    </row>
    <row r="160" spans="1:6" ht="65.25" customHeight="1" x14ac:dyDescent="0.25">
      <c r="A160" s="34" t="s">
        <v>85</v>
      </c>
      <c r="B160" s="35" t="s">
        <v>5</v>
      </c>
      <c r="C160" s="41">
        <f>SUM(D160:F160)</f>
        <v>1048.0999999999999</v>
      </c>
      <c r="D160" s="41">
        <f>SUM(D161:D166)</f>
        <v>1048.0999999999999</v>
      </c>
      <c r="E160" s="41">
        <f t="shared" ref="E160" si="49">SUM(E161:E166)</f>
        <v>0</v>
      </c>
      <c r="F160" s="41"/>
    </row>
    <row r="161" spans="1:8" x14ac:dyDescent="0.25">
      <c r="A161" s="189"/>
      <c r="B161" s="32" t="s">
        <v>1</v>
      </c>
      <c r="C161" s="40">
        <f>SUM(D161:F161)</f>
        <v>0</v>
      </c>
      <c r="D161" s="40"/>
      <c r="E161" s="40"/>
      <c r="F161" s="40"/>
    </row>
    <row r="162" spans="1:8" x14ac:dyDescent="0.25">
      <c r="A162" s="190"/>
      <c r="B162" s="32" t="s">
        <v>22</v>
      </c>
      <c r="C162" s="40">
        <f t="shared" ref="C162:C166" si="50">SUM(D162:F162)</f>
        <v>1048.0999999999999</v>
      </c>
      <c r="D162" s="40">
        <v>1048.0999999999999</v>
      </c>
      <c r="E162" s="40"/>
      <c r="F162" s="40"/>
    </row>
    <row r="163" spans="1:8" x14ac:dyDescent="0.25">
      <c r="A163" s="190"/>
      <c r="B163" s="32" t="s">
        <v>23</v>
      </c>
      <c r="C163" s="40">
        <f t="shared" si="50"/>
        <v>0</v>
      </c>
      <c r="D163" s="40"/>
      <c r="E163" s="40"/>
      <c r="F163" s="40"/>
    </row>
    <row r="164" spans="1:8" x14ac:dyDescent="0.25">
      <c r="A164" s="190"/>
      <c r="B164" s="32" t="s">
        <v>20</v>
      </c>
      <c r="C164" s="40">
        <f t="shared" si="50"/>
        <v>0</v>
      </c>
      <c r="D164" s="40"/>
      <c r="E164" s="40"/>
      <c r="F164" s="40"/>
    </row>
    <row r="165" spans="1:8" x14ac:dyDescent="0.25">
      <c r="A165" s="190"/>
      <c r="B165" s="32" t="s">
        <v>21</v>
      </c>
      <c r="C165" s="40">
        <f t="shared" si="50"/>
        <v>0</v>
      </c>
      <c r="D165" s="40"/>
      <c r="E165" s="40"/>
      <c r="F165" s="40"/>
    </row>
    <row r="166" spans="1:8" x14ac:dyDescent="0.25">
      <c r="A166" s="191"/>
      <c r="B166" s="32" t="s">
        <v>2</v>
      </c>
      <c r="C166" s="40">
        <f t="shared" si="50"/>
        <v>0</v>
      </c>
      <c r="D166" s="40"/>
      <c r="E166" s="40"/>
      <c r="F166" s="40"/>
    </row>
    <row r="167" spans="1:8" ht="38.25" x14ac:dyDescent="0.25">
      <c r="A167" s="34" t="s">
        <v>220</v>
      </c>
      <c r="B167" s="35" t="s">
        <v>5</v>
      </c>
      <c r="C167" s="41">
        <f>SUM(D167:F167)</f>
        <v>97.849000000000004</v>
      </c>
      <c r="D167" s="41">
        <f>SUM(D168:D173)</f>
        <v>0</v>
      </c>
      <c r="E167" s="41">
        <f t="shared" ref="E167:H167" si="51">SUM(E168:E173)</f>
        <v>0</v>
      </c>
      <c r="F167" s="41">
        <f t="shared" si="51"/>
        <v>97.849000000000004</v>
      </c>
      <c r="G167" s="41">
        <f t="shared" si="51"/>
        <v>0</v>
      </c>
      <c r="H167" s="41">
        <f t="shared" si="51"/>
        <v>0</v>
      </c>
    </row>
    <row r="168" spans="1:8" x14ac:dyDescent="0.25">
      <c r="A168" s="189"/>
      <c r="B168" s="32" t="s">
        <v>1</v>
      </c>
      <c r="C168" s="40">
        <f>SUM(D168:F168)</f>
        <v>0</v>
      </c>
      <c r="D168" s="40"/>
      <c r="E168" s="40"/>
      <c r="F168" s="40"/>
    </row>
    <row r="169" spans="1:8" x14ac:dyDescent="0.25">
      <c r="A169" s="190"/>
      <c r="B169" s="32" t="s">
        <v>22</v>
      </c>
      <c r="C169" s="40">
        <f t="shared" ref="C169:C173" si="52">SUM(D169:F169)</f>
        <v>0</v>
      </c>
      <c r="D169" s="40"/>
      <c r="E169" s="40"/>
      <c r="F169" s="40"/>
    </row>
    <row r="170" spans="1:8" x14ac:dyDescent="0.25">
      <c r="A170" s="190"/>
      <c r="B170" s="32" t="s">
        <v>23</v>
      </c>
      <c r="C170" s="40">
        <f t="shared" si="52"/>
        <v>97.849000000000004</v>
      </c>
      <c r="D170" s="40"/>
      <c r="E170" s="40"/>
      <c r="F170" s="40">
        <v>97.849000000000004</v>
      </c>
    </row>
    <row r="171" spans="1:8" x14ac:dyDescent="0.25">
      <c r="A171" s="190"/>
      <c r="B171" s="32" t="s">
        <v>20</v>
      </c>
      <c r="C171" s="40">
        <f t="shared" si="52"/>
        <v>0</v>
      </c>
      <c r="D171" s="40"/>
      <c r="E171" s="40"/>
      <c r="F171" s="40"/>
    </row>
    <row r="172" spans="1:8" x14ac:dyDescent="0.25">
      <c r="A172" s="190"/>
      <c r="B172" s="32" t="s">
        <v>21</v>
      </c>
      <c r="C172" s="40">
        <f t="shared" si="52"/>
        <v>0</v>
      </c>
      <c r="D172" s="40"/>
      <c r="E172" s="40"/>
      <c r="F172" s="40"/>
    </row>
    <row r="173" spans="1:8" x14ac:dyDescent="0.25">
      <c r="A173" s="191"/>
      <c r="B173" s="32" t="s">
        <v>2</v>
      </c>
      <c r="C173" s="40">
        <f t="shared" si="52"/>
        <v>0</v>
      </c>
      <c r="D173" s="40"/>
      <c r="E173" s="40"/>
      <c r="F173" s="40"/>
    </row>
    <row r="174" spans="1:8" ht="73.5" customHeight="1" x14ac:dyDescent="0.25">
      <c r="A174" s="34" t="s">
        <v>86</v>
      </c>
      <c r="B174" s="35" t="s">
        <v>5</v>
      </c>
      <c r="C174" s="41">
        <f>SUM(C175:C180)</f>
        <v>1341.13</v>
      </c>
      <c r="D174" s="41">
        <f t="shared" ref="D174:F174" si="53">SUM(D175:D180)</f>
        <v>1341.13</v>
      </c>
      <c r="E174" s="41">
        <f t="shared" si="53"/>
        <v>0</v>
      </c>
      <c r="F174" s="41">
        <f t="shared" si="53"/>
        <v>0</v>
      </c>
    </row>
    <row r="175" spans="1:8" x14ac:dyDescent="0.25">
      <c r="A175" s="189"/>
      <c r="B175" s="32" t="s">
        <v>1</v>
      </c>
      <c r="C175" s="40">
        <f>SUM(D175:F175)</f>
        <v>0</v>
      </c>
      <c r="D175" s="40"/>
      <c r="E175" s="40"/>
      <c r="F175" s="40"/>
    </row>
    <row r="176" spans="1:8" x14ac:dyDescent="0.25">
      <c r="A176" s="190"/>
      <c r="B176" s="32" t="s">
        <v>22</v>
      </c>
      <c r="C176" s="40">
        <f t="shared" ref="C176:C180" si="54">SUM(D176:F176)</f>
        <v>0</v>
      </c>
      <c r="D176" s="40"/>
      <c r="E176" s="40"/>
      <c r="F176" s="40"/>
    </row>
    <row r="177" spans="1:6" x14ac:dyDescent="0.25">
      <c r="A177" s="190"/>
      <c r="B177" s="32" t="s">
        <v>23</v>
      </c>
      <c r="C177" s="40">
        <f t="shared" si="54"/>
        <v>1341.13</v>
      </c>
      <c r="D177" s="40">
        <v>1341.13</v>
      </c>
      <c r="E177" s="40"/>
      <c r="F177" s="40"/>
    </row>
    <row r="178" spans="1:6" x14ac:dyDescent="0.25">
      <c r="A178" s="190"/>
      <c r="B178" s="32" t="s">
        <v>20</v>
      </c>
      <c r="C178" s="40">
        <f t="shared" si="54"/>
        <v>0</v>
      </c>
      <c r="D178" s="40"/>
      <c r="E178" s="40"/>
      <c r="F178" s="40"/>
    </row>
    <row r="179" spans="1:6" x14ac:dyDescent="0.25">
      <c r="A179" s="190"/>
      <c r="B179" s="32" t="s">
        <v>21</v>
      </c>
      <c r="C179" s="40">
        <f t="shared" si="54"/>
        <v>0</v>
      </c>
      <c r="D179" s="40"/>
      <c r="E179" s="40"/>
      <c r="F179" s="40"/>
    </row>
    <row r="180" spans="1:6" x14ac:dyDescent="0.25">
      <c r="A180" s="191"/>
      <c r="B180" s="32" t="s">
        <v>2</v>
      </c>
      <c r="C180" s="40">
        <f t="shared" si="54"/>
        <v>0</v>
      </c>
      <c r="D180" s="40"/>
      <c r="E180" s="40"/>
      <c r="F180" s="40"/>
    </row>
    <row r="181" spans="1:6" ht="38.25" x14ac:dyDescent="0.25">
      <c r="A181" s="34" t="s">
        <v>221</v>
      </c>
      <c r="B181" s="35" t="s">
        <v>5</v>
      </c>
      <c r="C181" s="41">
        <f>SUM(C182:C187)</f>
        <v>1300</v>
      </c>
      <c r="D181" s="41">
        <f t="shared" ref="D181:F181" si="55">SUM(D182:D187)</f>
        <v>0</v>
      </c>
      <c r="E181" s="41">
        <f t="shared" si="55"/>
        <v>0</v>
      </c>
      <c r="F181" s="41">
        <f t="shared" si="55"/>
        <v>1300</v>
      </c>
    </row>
    <row r="182" spans="1:6" x14ac:dyDescent="0.25">
      <c r="A182" s="189"/>
      <c r="B182" s="32" t="s">
        <v>1</v>
      </c>
      <c r="C182" s="40">
        <f>SUM(D182:F182)</f>
        <v>0</v>
      </c>
      <c r="D182" s="40"/>
      <c r="E182" s="40"/>
      <c r="F182" s="40"/>
    </row>
    <row r="183" spans="1:6" x14ac:dyDescent="0.25">
      <c r="A183" s="190"/>
      <c r="B183" s="32" t="s">
        <v>22</v>
      </c>
      <c r="C183" s="40">
        <f t="shared" ref="C183:C187" si="56">SUM(D183:F183)</f>
        <v>1300</v>
      </c>
      <c r="D183" s="40"/>
      <c r="E183" s="40"/>
      <c r="F183" s="40">
        <v>1300</v>
      </c>
    </row>
    <row r="184" spans="1:6" x14ac:dyDescent="0.25">
      <c r="A184" s="190"/>
      <c r="B184" s="32" t="s">
        <v>23</v>
      </c>
      <c r="C184" s="40">
        <f t="shared" si="56"/>
        <v>0</v>
      </c>
      <c r="D184" s="40"/>
      <c r="E184" s="40"/>
      <c r="F184" s="40"/>
    </row>
    <row r="185" spans="1:6" x14ac:dyDescent="0.25">
      <c r="A185" s="190"/>
      <c r="B185" s="32" t="s">
        <v>20</v>
      </c>
      <c r="C185" s="40">
        <f t="shared" si="56"/>
        <v>0</v>
      </c>
      <c r="D185" s="40"/>
      <c r="E185" s="40"/>
      <c r="F185" s="40"/>
    </row>
    <row r="186" spans="1:6" x14ac:dyDescent="0.25">
      <c r="A186" s="190"/>
      <c r="B186" s="32" t="s">
        <v>21</v>
      </c>
      <c r="C186" s="40">
        <f t="shared" si="56"/>
        <v>0</v>
      </c>
      <c r="D186" s="40"/>
      <c r="E186" s="40"/>
      <c r="F186" s="40"/>
    </row>
    <row r="187" spans="1:6" x14ac:dyDescent="0.25">
      <c r="A187" s="191"/>
      <c r="B187" s="32" t="s">
        <v>2</v>
      </c>
      <c r="C187" s="40">
        <f t="shared" si="56"/>
        <v>0</v>
      </c>
      <c r="D187" s="40"/>
      <c r="E187" s="40"/>
      <c r="F187" s="40"/>
    </row>
    <row r="188" spans="1:6" ht="76.5" x14ac:dyDescent="0.25">
      <c r="A188" s="34" t="s">
        <v>60</v>
      </c>
      <c r="B188" s="35" t="s">
        <v>5</v>
      </c>
      <c r="C188" s="41">
        <f>SUM(D188:F188)</f>
        <v>70.59</v>
      </c>
      <c r="D188" s="41">
        <f>SUM(D189:D194)</f>
        <v>70.59</v>
      </c>
      <c r="E188" s="41">
        <f t="shared" ref="E188" si="57">SUM(E189:E194)</f>
        <v>0</v>
      </c>
      <c r="F188" s="41"/>
    </row>
    <row r="189" spans="1:6" x14ac:dyDescent="0.25">
      <c r="A189" s="189"/>
      <c r="B189" s="32" t="s">
        <v>1</v>
      </c>
      <c r="C189" s="40">
        <f>SUM(D189:F189)</f>
        <v>0</v>
      </c>
      <c r="D189" s="40"/>
      <c r="E189" s="40"/>
      <c r="F189" s="40"/>
    </row>
    <row r="190" spans="1:6" x14ac:dyDescent="0.25">
      <c r="A190" s="190"/>
      <c r="B190" s="32" t="s">
        <v>22</v>
      </c>
      <c r="C190" s="40">
        <f t="shared" ref="C190:C194" si="58">SUM(D190:F190)</f>
        <v>0</v>
      </c>
      <c r="D190" s="40"/>
      <c r="E190" s="40"/>
      <c r="F190" s="40"/>
    </row>
    <row r="191" spans="1:6" x14ac:dyDescent="0.25">
      <c r="A191" s="190"/>
      <c r="B191" s="32" t="s">
        <v>23</v>
      </c>
      <c r="C191" s="40">
        <f t="shared" si="58"/>
        <v>70.59</v>
      </c>
      <c r="D191" s="40">
        <v>70.59</v>
      </c>
      <c r="E191" s="40"/>
      <c r="F191" s="40"/>
    </row>
    <row r="192" spans="1:6" x14ac:dyDescent="0.25">
      <c r="A192" s="190"/>
      <c r="B192" s="32" t="s">
        <v>20</v>
      </c>
      <c r="C192" s="40">
        <f t="shared" si="58"/>
        <v>0</v>
      </c>
      <c r="D192" s="40"/>
      <c r="E192" s="40"/>
      <c r="F192" s="40"/>
    </row>
    <row r="193" spans="1:9" x14ac:dyDescent="0.25">
      <c r="A193" s="190"/>
      <c r="B193" s="32" t="s">
        <v>21</v>
      </c>
      <c r="C193" s="40">
        <f t="shared" si="58"/>
        <v>0</v>
      </c>
      <c r="D193" s="40"/>
      <c r="E193" s="40"/>
      <c r="F193" s="40"/>
    </row>
    <row r="194" spans="1:9" x14ac:dyDescent="0.25">
      <c r="A194" s="191"/>
      <c r="B194" s="32" t="s">
        <v>2</v>
      </c>
      <c r="C194" s="40">
        <f t="shared" si="58"/>
        <v>0</v>
      </c>
      <c r="D194" s="40"/>
      <c r="E194" s="40"/>
      <c r="F194" s="40"/>
    </row>
    <row r="195" spans="1:9" x14ac:dyDescent="0.25">
      <c r="A195" s="196" t="s">
        <v>24</v>
      </c>
      <c r="B195" s="29" t="s">
        <v>5</v>
      </c>
      <c r="C195" s="30">
        <f>SUM(D195:F195)</f>
        <v>258534.576</v>
      </c>
      <c r="D195" s="42">
        <f>SUM(D196:D201)</f>
        <v>112961.288</v>
      </c>
      <c r="E195" s="42">
        <f>SUM(E196:E201)</f>
        <v>66764.42</v>
      </c>
      <c r="F195" s="42">
        <f>SUM(F196:F201)</f>
        <v>78808.868000000002</v>
      </c>
    </row>
    <row r="196" spans="1:9" x14ac:dyDescent="0.25">
      <c r="A196" s="196"/>
      <c r="B196" s="32" t="s">
        <v>1</v>
      </c>
      <c r="C196" s="40">
        <f>SUM(D196:F196)</f>
        <v>0</v>
      </c>
      <c r="D196" s="40">
        <f>D59+D68+D77+D112</f>
        <v>0</v>
      </c>
      <c r="E196" s="40">
        <f>E59+E68+E77+E112</f>
        <v>0</v>
      </c>
      <c r="F196" s="40"/>
      <c r="I196" s="39"/>
    </row>
    <row r="197" spans="1:9" x14ac:dyDescent="0.25">
      <c r="A197" s="196"/>
      <c r="B197" s="32" t="s">
        <v>22</v>
      </c>
      <c r="C197" s="40">
        <f>SUM(D197:F197)</f>
        <v>26076.65</v>
      </c>
      <c r="D197" s="40">
        <f>D60+D69+D78+D113</f>
        <v>10527.888000000001</v>
      </c>
      <c r="E197" s="40">
        <f t="shared" ref="E197:H197" si="59">E60+E69+E78+E113</f>
        <v>0</v>
      </c>
      <c r="F197" s="40">
        <f>F60+F69+F78+F113</f>
        <v>15548.761999999999</v>
      </c>
      <c r="G197" s="40">
        <f t="shared" si="59"/>
        <v>0</v>
      </c>
      <c r="H197" s="40">
        <f t="shared" si="59"/>
        <v>0</v>
      </c>
    </row>
    <row r="198" spans="1:9" x14ac:dyDescent="0.25">
      <c r="A198" s="196"/>
      <c r="B198" s="32" t="s">
        <v>23</v>
      </c>
      <c r="C198" s="40">
        <f t="shared" ref="C198:C201" si="60">SUM(D198:F198)</f>
        <v>232457.92600000001</v>
      </c>
      <c r="D198" s="40">
        <f>D61+D70+D79+D114</f>
        <v>102433.4</v>
      </c>
      <c r="E198" s="40">
        <f t="shared" ref="E198" si="61">E61+E70+E79+E114</f>
        <v>66764.42</v>
      </c>
      <c r="F198" s="40">
        <f>F61+F70+F79+F114</f>
        <v>63260.106</v>
      </c>
    </row>
    <row r="199" spans="1:9" x14ac:dyDescent="0.25">
      <c r="A199" s="196"/>
      <c r="B199" s="32" t="s">
        <v>20</v>
      </c>
      <c r="C199" s="40">
        <f t="shared" si="60"/>
        <v>0</v>
      </c>
      <c r="D199" s="40">
        <f>D62+D71+D80+D115</f>
        <v>0</v>
      </c>
      <c r="E199" s="40">
        <f>E62+E71+E80+E115</f>
        <v>0</v>
      </c>
      <c r="F199" s="40"/>
    </row>
    <row r="200" spans="1:9" x14ac:dyDescent="0.25">
      <c r="A200" s="196"/>
      <c r="B200" s="32" t="s">
        <v>21</v>
      </c>
      <c r="C200" s="40">
        <f t="shared" si="60"/>
        <v>0</v>
      </c>
      <c r="D200" s="40">
        <f>D63+D72+D81+D116</f>
        <v>0</v>
      </c>
      <c r="E200" s="40">
        <f>E63+E72+E81+E116</f>
        <v>0</v>
      </c>
      <c r="F200" s="40"/>
    </row>
    <row r="201" spans="1:9" x14ac:dyDescent="0.25">
      <c r="A201" s="196"/>
      <c r="B201" s="32" t="s">
        <v>2</v>
      </c>
      <c r="C201" s="40">
        <f t="shared" si="60"/>
        <v>0</v>
      </c>
      <c r="D201" s="40">
        <f>D64+D73+D82+D117</f>
        <v>0</v>
      </c>
      <c r="E201" s="40">
        <f>E64+E73+E82+E117</f>
        <v>0</v>
      </c>
      <c r="F201" s="40"/>
    </row>
    <row r="202" spans="1:9" x14ac:dyDescent="0.25">
      <c r="A202" s="197" t="s">
        <v>87</v>
      </c>
      <c r="B202" s="43" t="s">
        <v>5</v>
      </c>
      <c r="C202" s="44">
        <f>SUM(D202:F202)</f>
        <v>323472.386</v>
      </c>
      <c r="D202" s="45">
        <f>SUM(D203:D208)</f>
        <v>134431.57800000001</v>
      </c>
      <c r="E202" s="45">
        <f>SUM(E203:E208)</f>
        <v>90216.14</v>
      </c>
      <c r="F202" s="45">
        <f>SUM(F203:F208)</f>
        <v>98824.668000000005</v>
      </c>
      <c r="I202" s="39"/>
    </row>
    <row r="203" spans="1:9" x14ac:dyDescent="0.25">
      <c r="A203" s="197"/>
      <c r="B203" s="46" t="s">
        <v>1</v>
      </c>
      <c r="C203" s="47">
        <f>SUM(D203:F203)</f>
        <v>0</v>
      </c>
      <c r="D203" s="47">
        <f>D10+D196</f>
        <v>0</v>
      </c>
      <c r="E203" s="47">
        <f>E10+E196</f>
        <v>0</v>
      </c>
      <c r="F203" s="47"/>
    </row>
    <row r="204" spans="1:9" x14ac:dyDescent="0.25">
      <c r="A204" s="197"/>
      <c r="B204" s="46" t="s">
        <v>22</v>
      </c>
      <c r="C204" s="47">
        <f t="shared" ref="C204:C208" si="62">SUM(D204:F204)</f>
        <v>29123.15</v>
      </c>
      <c r="D204" s="47">
        <f>D11+D197</f>
        <v>12388.388000000001</v>
      </c>
      <c r="E204" s="47">
        <f t="shared" ref="E204:F204" si="63">E11+E197</f>
        <v>1186</v>
      </c>
      <c r="F204" s="47">
        <f t="shared" si="63"/>
        <v>15548.761999999999</v>
      </c>
    </row>
    <row r="205" spans="1:9" x14ac:dyDescent="0.25">
      <c r="A205" s="197"/>
      <c r="B205" s="46" t="s">
        <v>23</v>
      </c>
      <c r="C205" s="47">
        <f t="shared" si="62"/>
        <v>294349.23600000003</v>
      </c>
      <c r="D205" s="47">
        <f>D12+D198</f>
        <v>122043.19</v>
      </c>
      <c r="E205" s="47">
        <f t="shared" ref="E205:F205" si="64">E12+E198</f>
        <v>89030.14</v>
      </c>
      <c r="F205" s="47">
        <f t="shared" si="64"/>
        <v>83275.906000000003</v>
      </c>
    </row>
    <row r="206" spans="1:9" x14ac:dyDescent="0.25">
      <c r="A206" s="197"/>
      <c r="B206" s="46" t="s">
        <v>20</v>
      </c>
      <c r="C206" s="47">
        <f t="shared" si="62"/>
        <v>0</v>
      </c>
      <c r="D206" s="47">
        <f>D13+D199</f>
        <v>0</v>
      </c>
      <c r="E206" s="47">
        <f>E13+E199</f>
        <v>0</v>
      </c>
      <c r="F206" s="47"/>
    </row>
    <row r="207" spans="1:9" x14ac:dyDescent="0.25">
      <c r="A207" s="197"/>
      <c r="B207" s="46" t="s">
        <v>21</v>
      </c>
      <c r="C207" s="47">
        <f t="shared" si="62"/>
        <v>0</v>
      </c>
      <c r="D207" s="47">
        <f>D14+D200</f>
        <v>0</v>
      </c>
      <c r="E207" s="47">
        <f>E14+E200</f>
        <v>0</v>
      </c>
      <c r="F207" s="47"/>
    </row>
    <row r="208" spans="1:9" x14ac:dyDescent="0.25">
      <c r="A208" s="197"/>
      <c r="B208" s="46" t="s">
        <v>2</v>
      </c>
      <c r="C208" s="47">
        <f t="shared" si="62"/>
        <v>0</v>
      </c>
      <c r="D208" s="47">
        <f>D15+D201</f>
        <v>0</v>
      </c>
      <c r="E208" s="47">
        <f>E15+E201</f>
        <v>0</v>
      </c>
      <c r="F208" s="47"/>
    </row>
    <row r="210" spans="1:6" x14ac:dyDescent="0.25">
      <c r="A210" s="198"/>
      <c r="B210" s="198"/>
      <c r="C210" s="198"/>
      <c r="D210" s="198"/>
      <c r="E210" s="198"/>
      <c r="F210" s="198"/>
    </row>
  </sheetData>
  <mergeCells count="33">
    <mergeCell ref="A189:A194"/>
    <mergeCell ref="A195:A201"/>
    <mergeCell ref="A202:A208"/>
    <mergeCell ref="A210:F210"/>
    <mergeCell ref="A119:A124"/>
    <mergeCell ref="A126:A131"/>
    <mergeCell ref="A133:A138"/>
    <mergeCell ref="A147:A152"/>
    <mergeCell ref="A161:A166"/>
    <mergeCell ref="A175:A180"/>
    <mergeCell ref="A140:A145"/>
    <mergeCell ref="A154:A159"/>
    <mergeCell ref="A168:A173"/>
    <mergeCell ref="A182:A187"/>
    <mergeCell ref="A112:A117"/>
    <mergeCell ref="A24:A29"/>
    <mergeCell ref="A31:A36"/>
    <mergeCell ref="A38:A43"/>
    <mergeCell ref="A52:A57"/>
    <mergeCell ref="A59:A64"/>
    <mergeCell ref="A68:A73"/>
    <mergeCell ref="A77:A82"/>
    <mergeCell ref="A84:A89"/>
    <mergeCell ref="A91:A96"/>
    <mergeCell ref="A98:A103"/>
    <mergeCell ref="A105:A110"/>
    <mergeCell ref="B1:H3"/>
    <mergeCell ref="A10:A15"/>
    <mergeCell ref="A5:A7"/>
    <mergeCell ref="B5:B7"/>
    <mergeCell ref="C5:F5"/>
    <mergeCell ref="C6:C7"/>
    <mergeCell ref="D6:F6"/>
  </mergeCells>
  <pageMargins left="0.25" right="0.25" top="0.75" bottom="0.75" header="0.3" footer="0.3"/>
  <pageSetup paperSize="9" scale="70" fitToHeight="9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5"/>
  <sheetViews>
    <sheetView view="pageLayout" topLeftCell="A13" zoomScaleNormal="100" workbookViewId="0">
      <selection activeCell="C1" sqref="C1:J3"/>
    </sheetView>
  </sheetViews>
  <sheetFormatPr defaultRowHeight="15" x14ac:dyDescent="0.25"/>
  <cols>
    <col min="1" max="1" width="6" customWidth="1"/>
    <col min="2" max="2" width="75.7109375" customWidth="1"/>
    <col min="3" max="3" width="10.7109375" customWidth="1"/>
    <col min="4" max="4" width="8.42578125" customWidth="1"/>
    <col min="5" max="5" width="8.140625" customWidth="1"/>
    <col min="6" max="6" width="8.7109375" customWidth="1"/>
    <col min="7" max="7" width="9.7109375" customWidth="1"/>
    <col min="8" max="8" width="9" customWidth="1"/>
    <col min="9" max="9" width="9.140625" customWidth="1"/>
    <col min="10" max="10" width="8.42578125" customWidth="1"/>
  </cols>
  <sheetData>
    <row r="1" spans="1:10" x14ac:dyDescent="0.25">
      <c r="C1" s="199" t="s">
        <v>181</v>
      </c>
      <c r="D1" s="200"/>
      <c r="E1" s="200"/>
      <c r="F1" s="200"/>
      <c r="G1" s="200"/>
      <c r="H1" s="200"/>
      <c r="I1" s="200"/>
      <c r="J1" s="200"/>
    </row>
    <row r="2" spans="1:10" x14ac:dyDescent="0.25">
      <c r="C2" s="200"/>
      <c r="D2" s="200"/>
      <c r="E2" s="200"/>
      <c r="F2" s="200"/>
      <c r="G2" s="200"/>
      <c r="H2" s="200"/>
      <c r="I2" s="200"/>
      <c r="J2" s="200"/>
    </row>
    <row r="3" spans="1:10" ht="50.25" customHeight="1" x14ac:dyDescent="0.25">
      <c r="C3" s="200"/>
      <c r="D3" s="200"/>
      <c r="E3" s="200"/>
      <c r="F3" s="200"/>
      <c r="G3" s="200"/>
      <c r="H3" s="200"/>
      <c r="I3" s="200"/>
      <c r="J3" s="200"/>
    </row>
    <row r="4" spans="1:10" ht="37.15" customHeight="1" x14ac:dyDescent="0.25"/>
    <row r="6" spans="1:10" x14ac:dyDescent="0.25">
      <c r="A6" s="204" t="s">
        <v>3</v>
      </c>
      <c r="B6" s="204" t="s">
        <v>13</v>
      </c>
      <c r="C6" s="204" t="s">
        <v>14</v>
      </c>
      <c r="D6" s="202" t="s">
        <v>15</v>
      </c>
      <c r="E6" s="202"/>
      <c r="F6" s="202"/>
      <c r="G6" s="202"/>
      <c r="H6" s="202"/>
      <c r="I6" s="202"/>
      <c r="J6" s="202"/>
    </row>
    <row r="7" spans="1:10" ht="18.75" customHeight="1" x14ac:dyDescent="0.25">
      <c r="A7" s="204"/>
      <c r="B7" s="204"/>
      <c r="C7" s="204"/>
      <c r="D7" s="204" t="s">
        <v>40</v>
      </c>
      <c r="E7" s="204" t="s">
        <v>53</v>
      </c>
      <c r="F7" s="202" t="s">
        <v>16</v>
      </c>
      <c r="G7" s="202"/>
      <c r="H7" s="202"/>
      <c r="I7" s="202"/>
      <c r="J7" s="202"/>
    </row>
    <row r="8" spans="1:10" ht="21.75" customHeight="1" x14ac:dyDescent="0.25">
      <c r="A8" s="204"/>
      <c r="B8" s="204"/>
      <c r="C8" s="204"/>
      <c r="D8" s="204"/>
      <c r="E8" s="204"/>
      <c r="F8" s="12" t="s">
        <v>30</v>
      </c>
      <c r="G8" s="12" t="s">
        <v>67</v>
      </c>
      <c r="H8" s="12" t="s">
        <v>68</v>
      </c>
      <c r="I8" s="12" t="s">
        <v>69</v>
      </c>
      <c r="J8" s="12" t="s">
        <v>70</v>
      </c>
    </row>
    <row r="9" spans="1:10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x14ac:dyDescent="0.25">
      <c r="A10" s="12"/>
      <c r="B10" s="203" t="s">
        <v>61</v>
      </c>
      <c r="C10" s="203"/>
      <c r="D10" s="203"/>
      <c r="E10" s="203"/>
      <c r="F10" s="203"/>
      <c r="G10" s="203"/>
      <c r="H10" s="203"/>
      <c r="I10" s="203"/>
      <c r="J10" s="203"/>
    </row>
    <row r="11" spans="1:10" ht="21.6" customHeight="1" x14ac:dyDescent="0.25">
      <c r="A11" s="9">
        <v>1</v>
      </c>
      <c r="B11" s="201" t="s">
        <v>160</v>
      </c>
      <c r="C11" s="201"/>
      <c r="D11" s="201"/>
      <c r="E11" s="201"/>
      <c r="F11" s="201"/>
      <c r="G11" s="201"/>
      <c r="H11" s="201"/>
      <c r="I11" s="201"/>
      <c r="J11" s="201"/>
    </row>
    <row r="12" spans="1:10" ht="53.45" customHeight="1" x14ac:dyDescent="0.25">
      <c r="A12" s="9" t="s">
        <v>7</v>
      </c>
      <c r="B12" s="9" t="s">
        <v>48</v>
      </c>
      <c r="C12" s="10"/>
      <c r="D12" s="10"/>
      <c r="E12" s="10"/>
      <c r="F12" s="10"/>
      <c r="G12" s="10"/>
      <c r="H12" s="10"/>
      <c r="I12" s="10"/>
      <c r="J12" s="9"/>
    </row>
    <row r="13" spans="1:10" ht="29.25" customHeight="1" x14ac:dyDescent="0.25">
      <c r="A13" s="9" t="s">
        <v>4</v>
      </c>
      <c r="B13" s="22" t="s">
        <v>71</v>
      </c>
      <c r="C13" s="9" t="s">
        <v>42</v>
      </c>
      <c r="D13" s="21">
        <v>6.6</v>
      </c>
      <c r="E13" s="21">
        <v>6.6</v>
      </c>
      <c r="F13" s="21">
        <v>6.7</v>
      </c>
      <c r="G13" s="9">
        <v>6.7</v>
      </c>
      <c r="H13" s="9">
        <v>6.8</v>
      </c>
      <c r="I13" s="9">
        <v>6.8</v>
      </c>
      <c r="J13" s="9">
        <v>6.8</v>
      </c>
    </row>
    <row r="14" spans="1:10" ht="30" customHeight="1" x14ac:dyDescent="0.25">
      <c r="A14" s="9" t="s">
        <v>8</v>
      </c>
      <c r="B14" s="9" t="s">
        <v>73</v>
      </c>
      <c r="C14" s="10"/>
      <c r="D14" s="10"/>
      <c r="E14" s="10"/>
      <c r="F14" s="10"/>
      <c r="G14" s="10"/>
      <c r="H14" s="10"/>
      <c r="I14" s="10"/>
      <c r="J14" s="9"/>
    </row>
    <row r="15" spans="1:10" ht="20.45" customHeight="1" x14ac:dyDescent="0.25">
      <c r="A15" s="9" t="s">
        <v>9</v>
      </c>
      <c r="B15" s="11" t="s">
        <v>72</v>
      </c>
      <c r="C15" s="9" t="s">
        <v>43</v>
      </c>
      <c r="D15" s="9">
        <v>4</v>
      </c>
      <c r="E15" s="9">
        <v>4</v>
      </c>
      <c r="F15" s="9">
        <v>4</v>
      </c>
      <c r="G15" s="9">
        <v>5</v>
      </c>
      <c r="H15" s="9">
        <v>5</v>
      </c>
      <c r="I15" s="9">
        <v>5</v>
      </c>
      <c r="J15" s="9">
        <v>5</v>
      </c>
    </row>
    <row r="16" spans="1:10" ht="30" customHeight="1" x14ac:dyDescent="0.25">
      <c r="A16" s="9">
        <v>2</v>
      </c>
      <c r="B16" s="201" t="s">
        <v>159</v>
      </c>
      <c r="C16" s="201"/>
      <c r="D16" s="201"/>
      <c r="E16" s="201"/>
      <c r="F16" s="201"/>
      <c r="G16" s="201"/>
      <c r="H16" s="201"/>
      <c r="I16" s="201"/>
      <c r="J16" s="201"/>
    </row>
    <row r="17" spans="1:10" ht="30" customHeight="1" x14ac:dyDescent="0.25">
      <c r="A17" s="9" t="s">
        <v>11</v>
      </c>
      <c r="B17" s="9" t="s">
        <v>62</v>
      </c>
      <c r="C17" s="9"/>
      <c r="D17" s="9"/>
      <c r="E17" s="9"/>
      <c r="F17" s="9"/>
      <c r="G17" s="9"/>
      <c r="H17" s="9"/>
      <c r="I17" s="9"/>
      <c r="J17" s="9"/>
    </row>
    <row r="18" spans="1:10" ht="30" customHeight="1" x14ac:dyDescent="0.25">
      <c r="A18" s="9" t="s">
        <v>12</v>
      </c>
      <c r="B18" s="9" t="s">
        <v>74</v>
      </c>
      <c r="C18" s="9" t="s">
        <v>43</v>
      </c>
      <c r="D18" s="9">
        <v>4</v>
      </c>
      <c r="E18" s="9">
        <v>4</v>
      </c>
      <c r="F18" s="9">
        <v>4</v>
      </c>
      <c r="G18" s="9">
        <v>5</v>
      </c>
      <c r="H18" s="9">
        <v>5</v>
      </c>
      <c r="I18" s="9">
        <v>5</v>
      </c>
      <c r="J18" s="9">
        <v>6</v>
      </c>
    </row>
    <row r="19" spans="1:10" ht="30" customHeight="1" x14ac:dyDescent="0.25">
      <c r="A19" s="9">
        <v>3</v>
      </c>
      <c r="B19" s="201" t="s">
        <v>157</v>
      </c>
      <c r="C19" s="201"/>
      <c r="D19" s="201"/>
      <c r="E19" s="201"/>
      <c r="F19" s="201"/>
      <c r="G19" s="201"/>
      <c r="H19" s="201"/>
      <c r="I19" s="201"/>
      <c r="J19" s="201"/>
    </row>
    <row r="20" spans="1:10" ht="30" customHeight="1" x14ac:dyDescent="0.25">
      <c r="A20" s="9" t="s">
        <v>33</v>
      </c>
      <c r="B20" s="9" t="s">
        <v>75</v>
      </c>
      <c r="C20" s="9"/>
      <c r="D20" s="9"/>
      <c r="E20" s="9"/>
      <c r="F20" s="9"/>
      <c r="G20" s="9"/>
      <c r="H20" s="9"/>
      <c r="I20" s="9"/>
      <c r="J20" s="9"/>
    </row>
    <row r="21" spans="1:10" ht="44.45" customHeight="1" x14ac:dyDescent="0.25">
      <c r="A21" s="9" t="s">
        <v>35</v>
      </c>
      <c r="B21" s="11" t="s">
        <v>156</v>
      </c>
      <c r="C21" s="9" t="s">
        <v>43</v>
      </c>
      <c r="D21" s="9">
        <v>2</v>
      </c>
      <c r="E21" s="9">
        <v>5</v>
      </c>
      <c r="F21" s="9">
        <v>5</v>
      </c>
      <c r="G21" s="9">
        <v>6</v>
      </c>
      <c r="H21" s="9">
        <v>6</v>
      </c>
      <c r="I21" s="9">
        <v>7</v>
      </c>
      <c r="J21" s="9">
        <v>7</v>
      </c>
    </row>
    <row r="22" spans="1:10" ht="21" customHeight="1" x14ac:dyDescent="0.25">
      <c r="A22" s="9">
        <v>4</v>
      </c>
      <c r="B22" s="201" t="s">
        <v>158</v>
      </c>
      <c r="C22" s="201"/>
      <c r="D22" s="201"/>
      <c r="E22" s="201"/>
      <c r="F22" s="201"/>
      <c r="G22" s="201"/>
      <c r="H22" s="201"/>
      <c r="I22" s="201"/>
      <c r="J22" s="201"/>
    </row>
    <row r="23" spans="1:10" ht="36" customHeight="1" x14ac:dyDescent="0.25">
      <c r="A23" s="9" t="s">
        <v>37</v>
      </c>
      <c r="B23" s="9" t="s">
        <v>50</v>
      </c>
      <c r="C23" s="9"/>
      <c r="D23" s="9"/>
      <c r="E23" s="9"/>
      <c r="F23" s="9"/>
      <c r="G23" s="9"/>
      <c r="H23" s="9"/>
      <c r="I23" s="9"/>
      <c r="J23" s="9"/>
    </row>
    <row r="24" spans="1:10" ht="38.450000000000003" customHeight="1" x14ac:dyDescent="0.25">
      <c r="A24" s="11" t="s">
        <v>39</v>
      </c>
      <c r="B24" s="54" t="s">
        <v>76</v>
      </c>
      <c r="C24" s="11" t="s">
        <v>42</v>
      </c>
      <c r="D24" s="11">
        <v>1</v>
      </c>
      <c r="E24" s="11">
        <v>2</v>
      </c>
      <c r="F24" s="13" t="s">
        <v>78</v>
      </c>
      <c r="G24" s="11">
        <v>1</v>
      </c>
      <c r="H24" s="11">
        <v>2</v>
      </c>
      <c r="I24" s="11">
        <v>2</v>
      </c>
      <c r="J24" s="11">
        <v>2</v>
      </c>
    </row>
    <row r="25" spans="1:10" ht="34.9" customHeight="1" x14ac:dyDescent="0.25">
      <c r="A25" s="11" t="s">
        <v>38</v>
      </c>
      <c r="B25" s="11" t="s">
        <v>65</v>
      </c>
      <c r="C25" s="11"/>
      <c r="D25" s="11"/>
      <c r="E25" s="11"/>
      <c r="F25" s="13"/>
      <c r="G25" s="11"/>
      <c r="H25" s="11"/>
      <c r="I25" s="11"/>
      <c r="J25" s="11"/>
    </row>
    <row r="26" spans="1:10" ht="36.6" customHeight="1" x14ac:dyDescent="0.25">
      <c r="A26" s="11" t="s">
        <v>45</v>
      </c>
      <c r="B26" s="11" t="s">
        <v>77</v>
      </c>
      <c r="C26" s="11" t="s">
        <v>42</v>
      </c>
      <c r="D26" s="11">
        <v>2.2999999999999998</v>
      </c>
      <c r="E26" s="11">
        <v>2.5</v>
      </c>
      <c r="F26" s="11">
        <v>2.5</v>
      </c>
      <c r="G26" s="11">
        <v>2.6</v>
      </c>
      <c r="H26" s="11">
        <v>2.8</v>
      </c>
      <c r="I26" s="11">
        <v>3</v>
      </c>
      <c r="J26" s="11">
        <v>3</v>
      </c>
    </row>
    <row r="27" spans="1:10" ht="25.15" customHeight="1" x14ac:dyDescent="0.25"/>
    <row r="28" spans="1:10" ht="21" customHeight="1" x14ac:dyDescent="0.25"/>
    <row r="29" spans="1:10" ht="17.25" customHeight="1" x14ac:dyDescent="0.25"/>
    <row r="30" spans="1:10" ht="34.9" customHeight="1" x14ac:dyDescent="0.25"/>
    <row r="31" spans="1:10" ht="17.25" customHeight="1" x14ac:dyDescent="0.25"/>
    <row r="32" spans="1:10" ht="17.25" customHeight="1" x14ac:dyDescent="0.25">
      <c r="B32" s="3"/>
      <c r="D32" s="6"/>
      <c r="E32" s="6"/>
      <c r="F32" s="6"/>
      <c r="G32" s="6"/>
      <c r="H32" s="6"/>
      <c r="I32" s="6"/>
    </row>
    <row r="33" spans="2:9" ht="32.450000000000003" customHeight="1" x14ac:dyDescent="0.25">
      <c r="B33" s="2"/>
      <c r="D33" s="6"/>
      <c r="E33" s="6"/>
      <c r="F33" s="6"/>
      <c r="G33" s="6"/>
      <c r="H33" s="6"/>
      <c r="I33" s="6"/>
    </row>
    <row r="34" spans="2:9" ht="47.45" customHeight="1" x14ac:dyDescent="0.25"/>
    <row r="35" spans="2:9" ht="49.15" customHeight="1" x14ac:dyDescent="0.25">
      <c r="B35" s="2"/>
    </row>
    <row r="36" spans="2:9" ht="19.5" customHeight="1" x14ac:dyDescent="0.25">
      <c r="B36" s="1"/>
    </row>
    <row r="37" spans="2:9" ht="21.75" customHeight="1" x14ac:dyDescent="0.3">
      <c r="B37" s="4"/>
    </row>
    <row r="38" spans="2:9" x14ac:dyDescent="0.25">
      <c r="B38" s="5"/>
    </row>
    <row r="42" spans="2:9" ht="42" customHeight="1" x14ac:dyDescent="0.25"/>
    <row r="44" spans="2:9" ht="15.75" customHeight="1" x14ac:dyDescent="0.25"/>
    <row r="45" spans="2:9" ht="150" customHeight="1" x14ac:dyDescent="0.25"/>
  </sheetData>
  <mergeCells count="13">
    <mergeCell ref="A6:A8"/>
    <mergeCell ref="B6:B8"/>
    <mergeCell ref="C6:C8"/>
    <mergeCell ref="D7:D8"/>
    <mergeCell ref="E7:E8"/>
    <mergeCell ref="D6:J6"/>
    <mergeCell ref="C1:J3"/>
    <mergeCell ref="B22:J22"/>
    <mergeCell ref="B19:J19"/>
    <mergeCell ref="B16:J16"/>
    <mergeCell ref="B11:J11"/>
    <mergeCell ref="F7:J7"/>
    <mergeCell ref="B10:J10"/>
  </mergeCells>
  <pageMargins left="0.70866141732283472" right="0.11811023622047245" top="0.55118110236220474" bottom="0.55118110236220474" header="0.39370078740157483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7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6.42578125" customWidth="1"/>
    <col min="2" max="2" width="65" customWidth="1"/>
    <col min="3" max="3" width="16.85546875" customWidth="1"/>
    <col min="4" max="4" width="13.85546875" customWidth="1"/>
    <col min="5" max="5" width="15.85546875" customWidth="1"/>
  </cols>
  <sheetData>
    <row r="1" spans="1:6" ht="21" customHeight="1" x14ac:dyDescent="0.25">
      <c r="C1" s="199" t="s">
        <v>182</v>
      </c>
      <c r="D1" s="205"/>
      <c r="E1" s="205"/>
      <c r="F1" s="7"/>
    </row>
    <row r="2" spans="1:6" ht="18" customHeight="1" x14ac:dyDescent="0.25">
      <c r="B2" s="8"/>
      <c r="C2" s="205"/>
      <c r="D2" s="205"/>
      <c r="E2" s="205"/>
      <c r="F2" s="7"/>
    </row>
    <row r="3" spans="1:6" ht="62.25" customHeight="1" x14ac:dyDescent="0.25">
      <c r="C3" s="205"/>
      <c r="D3" s="205"/>
      <c r="E3" s="205"/>
    </row>
    <row r="4" spans="1:6" ht="42" customHeight="1" x14ac:dyDescent="0.25">
      <c r="A4" s="206" t="s">
        <v>66</v>
      </c>
      <c r="B4" s="206"/>
      <c r="C4" s="206"/>
      <c r="D4" s="206"/>
      <c r="E4" s="206"/>
    </row>
    <row r="5" spans="1:6" ht="16.899999999999999" customHeight="1" thickBot="1" x14ac:dyDescent="0.3">
      <c r="A5" s="14"/>
      <c r="B5" s="111"/>
      <c r="C5" s="14"/>
      <c r="D5" s="14"/>
      <c r="E5" s="14"/>
    </row>
    <row r="6" spans="1:6" x14ac:dyDescent="0.25">
      <c r="A6" s="207"/>
      <c r="B6" s="207" t="s">
        <v>26</v>
      </c>
      <c r="C6" s="209" t="s">
        <v>27</v>
      </c>
      <c r="D6" s="211" t="s">
        <v>28</v>
      </c>
      <c r="E6" s="211" t="s">
        <v>29</v>
      </c>
    </row>
    <row r="7" spans="1:6" ht="21.75" customHeight="1" x14ac:dyDescent="0.25">
      <c r="A7" s="208"/>
      <c r="B7" s="208"/>
      <c r="C7" s="210"/>
      <c r="D7" s="212"/>
      <c r="E7" s="213"/>
    </row>
    <row r="8" spans="1:6" ht="43.15" customHeight="1" x14ac:dyDescent="0.25">
      <c r="A8" s="15"/>
      <c r="B8" s="15" t="s">
        <v>25</v>
      </c>
      <c r="C8" s="17"/>
      <c r="D8" s="18"/>
      <c r="E8" s="12"/>
    </row>
    <row r="9" spans="1:6" ht="30.6" customHeight="1" x14ac:dyDescent="0.25">
      <c r="A9" s="16" t="s">
        <v>6</v>
      </c>
      <c r="B9" s="110" t="s">
        <v>176</v>
      </c>
      <c r="C9" s="19"/>
      <c r="D9" s="19"/>
      <c r="E9" s="55">
        <v>0.4</v>
      </c>
    </row>
    <row r="10" spans="1:6" ht="17.25" customHeight="1" x14ac:dyDescent="0.25">
      <c r="A10" s="19"/>
      <c r="B10" s="19" t="s">
        <v>46</v>
      </c>
      <c r="C10" s="19"/>
      <c r="D10" s="19">
        <v>1</v>
      </c>
      <c r="E10" s="20"/>
    </row>
    <row r="11" spans="1:6" ht="45" x14ac:dyDescent="0.25">
      <c r="A11" s="9" t="s">
        <v>7</v>
      </c>
      <c r="B11" s="9" t="s">
        <v>49</v>
      </c>
      <c r="C11" s="20"/>
      <c r="D11" s="56">
        <v>0.5</v>
      </c>
      <c r="E11" s="20"/>
    </row>
    <row r="12" spans="1:6" ht="30" x14ac:dyDescent="0.25">
      <c r="A12" s="9" t="s">
        <v>4</v>
      </c>
      <c r="B12" s="22" t="s">
        <v>71</v>
      </c>
      <c r="C12" s="57">
        <v>1</v>
      </c>
      <c r="D12" s="20"/>
      <c r="E12" s="20"/>
    </row>
    <row r="13" spans="1:6" x14ac:dyDescent="0.25">
      <c r="A13" s="9"/>
      <c r="B13" s="9" t="s">
        <v>63</v>
      </c>
      <c r="C13" s="20">
        <v>1</v>
      </c>
      <c r="D13" s="20"/>
      <c r="E13" s="20"/>
    </row>
    <row r="14" spans="1:6" ht="30" x14ac:dyDescent="0.25">
      <c r="A14" s="9" t="s">
        <v>8</v>
      </c>
      <c r="B14" s="9" t="s">
        <v>151</v>
      </c>
      <c r="C14" s="20"/>
      <c r="D14" s="56">
        <v>0.5</v>
      </c>
      <c r="E14" s="20"/>
    </row>
    <row r="15" spans="1:6" ht="30" customHeight="1" x14ac:dyDescent="0.25">
      <c r="A15" s="9" t="s">
        <v>9</v>
      </c>
      <c r="B15" s="9" t="s">
        <v>72</v>
      </c>
      <c r="C15" s="57">
        <v>1</v>
      </c>
      <c r="D15" s="20"/>
      <c r="E15" s="20"/>
    </row>
    <row r="16" spans="1:6" ht="30" customHeight="1" x14ac:dyDescent="0.25">
      <c r="A16" s="9"/>
      <c r="B16" s="9" t="s">
        <v>64</v>
      </c>
      <c r="C16" s="20">
        <v>1</v>
      </c>
      <c r="D16" s="20"/>
      <c r="E16" s="20"/>
    </row>
    <row r="17" spans="1:5" ht="30" customHeight="1" x14ac:dyDescent="0.25">
      <c r="A17" s="16" t="s">
        <v>10</v>
      </c>
      <c r="B17" s="16" t="s">
        <v>177</v>
      </c>
      <c r="C17" s="19"/>
      <c r="D17" s="19"/>
      <c r="E17" s="55">
        <v>0.1</v>
      </c>
    </row>
    <row r="18" spans="1:5" ht="30" customHeight="1" x14ac:dyDescent="0.25">
      <c r="A18" s="16"/>
      <c r="B18" s="19" t="s">
        <v>44</v>
      </c>
      <c r="C18" s="20"/>
      <c r="D18" s="19">
        <v>1</v>
      </c>
      <c r="E18" s="20"/>
    </row>
    <row r="19" spans="1:5" ht="30" customHeight="1" x14ac:dyDescent="0.25">
      <c r="A19" s="9" t="s">
        <v>11</v>
      </c>
      <c r="B19" s="9" t="s">
        <v>62</v>
      </c>
      <c r="C19" s="20"/>
      <c r="D19" s="56">
        <v>1</v>
      </c>
      <c r="E19" s="20"/>
    </row>
    <row r="20" spans="1:5" ht="30" customHeight="1" x14ac:dyDescent="0.25">
      <c r="A20" s="9" t="s">
        <v>12</v>
      </c>
      <c r="B20" s="21" t="s">
        <v>74</v>
      </c>
      <c r="C20" s="57">
        <v>1</v>
      </c>
      <c r="D20" s="20"/>
      <c r="E20" s="20"/>
    </row>
    <row r="21" spans="1:5" ht="16.5" customHeight="1" x14ac:dyDescent="0.25">
      <c r="A21" s="9"/>
      <c r="B21" s="9" t="s">
        <v>63</v>
      </c>
      <c r="C21" s="20">
        <v>1</v>
      </c>
      <c r="D21" s="20"/>
      <c r="E21" s="20"/>
    </row>
    <row r="22" spans="1:5" ht="27.75" customHeight="1" x14ac:dyDescent="0.25">
      <c r="A22" s="16" t="s">
        <v>34</v>
      </c>
      <c r="B22" s="16" t="s">
        <v>178</v>
      </c>
      <c r="C22" s="19"/>
      <c r="D22" s="19"/>
      <c r="E22" s="55">
        <v>0.2</v>
      </c>
    </row>
    <row r="23" spans="1:5" x14ac:dyDescent="0.25">
      <c r="A23" s="16"/>
      <c r="B23" s="19" t="s">
        <v>41</v>
      </c>
      <c r="C23" s="20"/>
      <c r="D23" s="19">
        <v>1</v>
      </c>
      <c r="E23" s="20"/>
    </row>
    <row r="24" spans="1:5" ht="29.25" customHeight="1" x14ac:dyDescent="0.25">
      <c r="A24" s="9" t="s">
        <v>33</v>
      </c>
      <c r="B24" s="9" t="s">
        <v>75</v>
      </c>
      <c r="C24" s="20"/>
      <c r="D24" s="56">
        <v>1</v>
      </c>
      <c r="E24" s="20"/>
    </row>
    <row r="25" spans="1:5" ht="47.45" customHeight="1" x14ac:dyDescent="0.25">
      <c r="A25" s="9" t="s">
        <v>35</v>
      </c>
      <c r="B25" s="21" t="s">
        <v>156</v>
      </c>
      <c r="C25" s="57">
        <v>1</v>
      </c>
      <c r="D25" s="20"/>
      <c r="E25" s="20"/>
    </row>
    <row r="26" spans="1:5" x14ac:dyDescent="0.25">
      <c r="A26" s="9"/>
      <c r="B26" s="9" t="s">
        <v>63</v>
      </c>
      <c r="C26" s="20">
        <v>1</v>
      </c>
      <c r="D26" s="20"/>
      <c r="E26" s="20"/>
    </row>
    <row r="27" spans="1:5" ht="28.5" x14ac:dyDescent="0.25">
      <c r="A27" s="10" t="s">
        <v>36</v>
      </c>
      <c r="B27" s="10" t="s">
        <v>179</v>
      </c>
      <c r="C27" s="20"/>
      <c r="D27" s="20"/>
      <c r="E27" s="55">
        <v>0.3</v>
      </c>
    </row>
    <row r="28" spans="1:5" x14ac:dyDescent="0.25">
      <c r="A28" s="9"/>
      <c r="B28" s="19" t="s">
        <v>180</v>
      </c>
      <c r="C28" s="19"/>
      <c r="D28" s="19">
        <v>1</v>
      </c>
      <c r="E28" s="20"/>
    </row>
    <row r="29" spans="1:5" ht="30" customHeight="1" x14ac:dyDescent="0.25">
      <c r="A29" s="9" t="s">
        <v>37</v>
      </c>
      <c r="B29" s="9" t="s">
        <v>51</v>
      </c>
      <c r="C29" s="20"/>
      <c r="D29" s="56">
        <v>0.5</v>
      </c>
      <c r="E29" s="20"/>
    </row>
    <row r="30" spans="1:5" ht="34.9" customHeight="1" x14ac:dyDescent="0.25">
      <c r="A30" s="9" t="s">
        <v>39</v>
      </c>
      <c r="B30" s="58" t="s">
        <v>76</v>
      </c>
      <c r="C30" s="57">
        <v>1</v>
      </c>
      <c r="D30" s="20"/>
      <c r="E30" s="20"/>
    </row>
    <row r="31" spans="1:5" ht="16.5" customHeight="1" x14ac:dyDescent="0.25">
      <c r="A31" s="9"/>
      <c r="B31" s="9" t="s">
        <v>63</v>
      </c>
      <c r="C31" s="20">
        <v>1</v>
      </c>
      <c r="D31" s="20"/>
      <c r="E31" s="20"/>
    </row>
    <row r="32" spans="1:5" ht="30" x14ac:dyDescent="0.25">
      <c r="A32" s="9" t="s">
        <v>38</v>
      </c>
      <c r="B32" s="9" t="s">
        <v>65</v>
      </c>
      <c r="C32" s="20"/>
      <c r="D32" s="56">
        <v>0.5</v>
      </c>
      <c r="E32" s="20"/>
    </row>
    <row r="33" spans="1:5" ht="31.9" customHeight="1" x14ac:dyDescent="0.25">
      <c r="A33" s="9" t="s">
        <v>45</v>
      </c>
      <c r="B33" s="11" t="s">
        <v>77</v>
      </c>
      <c r="C33" s="57">
        <v>1</v>
      </c>
      <c r="D33" s="20"/>
      <c r="E33" s="20"/>
    </row>
    <row r="34" spans="1:5" x14ac:dyDescent="0.25">
      <c r="A34" s="9"/>
      <c r="B34" s="9" t="s">
        <v>64</v>
      </c>
      <c r="C34" s="20">
        <v>1</v>
      </c>
      <c r="D34" s="20"/>
      <c r="E34" s="20"/>
    </row>
    <row r="35" spans="1:5" ht="18.75" customHeight="1" x14ac:dyDescent="0.25"/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21.6" customHeight="1" x14ac:dyDescent="0.25"/>
    <row r="45" spans="1:5" ht="19.5" customHeight="1" x14ac:dyDescent="0.25"/>
    <row r="46" spans="1:5" ht="16.899999999999999" customHeight="1" x14ac:dyDescent="0.25"/>
    <row r="47" spans="1:5" ht="15.6" customHeight="1" x14ac:dyDescent="0.25"/>
  </sheetData>
  <mergeCells count="7">
    <mergeCell ref="C1:E3"/>
    <mergeCell ref="A4:E4"/>
    <mergeCell ref="A6:A7"/>
    <mergeCell ref="B6:B7"/>
    <mergeCell ref="C6:C7"/>
    <mergeCell ref="D6:D7"/>
    <mergeCell ref="E6:E7"/>
  </mergeCells>
  <pageMargins left="0.51181102362204722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пр.1 ресурсное об. программы</vt:lpstr>
      <vt:lpstr>пр.2 пргнозная оценка </vt:lpstr>
      <vt:lpstr>пр.3 индикаторы</vt:lpstr>
      <vt:lpstr>пр.8 доли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2020-11-09T00:57:49Z</dcterms:modified>
</cp:coreProperties>
</file>