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9040" windowHeight="15840"/>
  </bookViews>
  <sheets>
    <sheet name="пр.1 ресурсное об. программы" sheetId="12" r:id="rId1"/>
  </sheets>
  <calcPr calcId="181029"/>
</workbook>
</file>

<file path=xl/calcChain.xml><?xml version="1.0" encoding="utf-8"?>
<calcChain xmlns="http://schemas.openxmlformats.org/spreadsheetml/2006/main">
  <c r="F31" i="12" l="1"/>
  <c r="H107" i="12" l="1"/>
  <c r="I107" i="12"/>
  <c r="J107" i="12"/>
  <c r="G107" i="12"/>
  <c r="F23" i="12" l="1"/>
  <c r="G23" i="12"/>
  <c r="H23" i="12"/>
  <c r="I23" i="12"/>
  <c r="J23" i="12"/>
  <c r="F14" i="12"/>
  <c r="F13" i="12" s="1"/>
  <c r="F15" i="12"/>
  <c r="F16" i="12"/>
  <c r="F17" i="12"/>
  <c r="G14" i="12"/>
  <c r="H14" i="12"/>
  <c r="I14" i="12"/>
  <c r="J14" i="12"/>
  <c r="G15" i="12"/>
  <c r="H15" i="12"/>
  <c r="I15" i="12"/>
  <c r="J15" i="12"/>
  <c r="G16" i="12"/>
  <c r="G17" i="12"/>
  <c r="H17" i="12"/>
  <c r="I17" i="12"/>
  <c r="J17" i="12"/>
  <c r="F110" i="12"/>
  <c r="F109" i="12"/>
  <c r="F108" i="12"/>
  <c r="F107" i="12"/>
  <c r="J135" i="12"/>
  <c r="I135" i="12"/>
  <c r="H135" i="12"/>
  <c r="G135" i="12"/>
  <c r="F135" i="12"/>
  <c r="J130" i="12"/>
  <c r="I130" i="12"/>
  <c r="H130" i="12"/>
  <c r="G130" i="12"/>
  <c r="F130" i="12"/>
  <c r="G108" i="12" l="1"/>
  <c r="H108" i="12"/>
  <c r="I108" i="12"/>
  <c r="J108" i="12"/>
  <c r="F106" i="12"/>
  <c r="F140" i="12"/>
  <c r="G140" i="12"/>
  <c r="H140" i="12"/>
  <c r="I140" i="12"/>
  <c r="J140" i="12"/>
  <c r="F147" i="12"/>
  <c r="G147" i="12"/>
  <c r="H147" i="12"/>
  <c r="I147" i="12"/>
  <c r="J147" i="12"/>
  <c r="G74" i="12" l="1"/>
  <c r="H74" i="12" l="1"/>
  <c r="I74" i="12"/>
  <c r="I77" i="12"/>
  <c r="H77" i="12"/>
  <c r="G77" i="12"/>
  <c r="F77" i="12"/>
  <c r="F74" i="12"/>
  <c r="J119" i="12" l="1"/>
  <c r="I119" i="12"/>
  <c r="H119" i="12"/>
  <c r="G119" i="12"/>
  <c r="F119" i="12"/>
  <c r="G115" i="12"/>
  <c r="G112" i="12" s="1"/>
  <c r="F112" i="12"/>
  <c r="J110" i="12"/>
  <c r="I110" i="12"/>
  <c r="H110" i="12"/>
  <c r="G110" i="12"/>
  <c r="J96" i="12"/>
  <c r="I96" i="12"/>
  <c r="H96" i="12"/>
  <c r="G96" i="12"/>
  <c r="F96" i="12"/>
  <c r="J94" i="12"/>
  <c r="I94" i="12"/>
  <c r="H94" i="12"/>
  <c r="G94" i="12"/>
  <c r="F94" i="12"/>
  <c r="J93" i="12"/>
  <c r="I93" i="12"/>
  <c r="H93" i="12"/>
  <c r="G93" i="12"/>
  <c r="F93" i="12"/>
  <c r="J92" i="12"/>
  <c r="I92" i="12"/>
  <c r="H92" i="12"/>
  <c r="G92" i="12"/>
  <c r="F92" i="12"/>
  <c r="J91" i="12"/>
  <c r="I91" i="12"/>
  <c r="H91" i="12"/>
  <c r="G91" i="12"/>
  <c r="F91" i="12"/>
  <c r="J84" i="12"/>
  <c r="I84" i="12"/>
  <c r="H84" i="12"/>
  <c r="G84" i="12"/>
  <c r="F84" i="12"/>
  <c r="J77" i="12"/>
  <c r="J75" i="12"/>
  <c r="I75" i="12"/>
  <c r="H75" i="12"/>
  <c r="G75" i="12"/>
  <c r="F75" i="12"/>
  <c r="J74" i="12"/>
  <c r="J73" i="12"/>
  <c r="I73" i="12"/>
  <c r="H73" i="12"/>
  <c r="G73" i="12"/>
  <c r="F73" i="12"/>
  <c r="J72" i="12"/>
  <c r="I72" i="12"/>
  <c r="H72" i="12"/>
  <c r="G72" i="12"/>
  <c r="F72" i="12"/>
  <c r="J58" i="12"/>
  <c r="I58" i="12"/>
  <c r="H58" i="12"/>
  <c r="G58" i="12"/>
  <c r="F58" i="12"/>
  <c r="J34" i="12"/>
  <c r="I34" i="12"/>
  <c r="H34" i="12"/>
  <c r="G34" i="12"/>
  <c r="F34" i="12"/>
  <c r="J32" i="12"/>
  <c r="I32" i="12"/>
  <c r="H32" i="12"/>
  <c r="G32" i="12"/>
  <c r="F32" i="12"/>
  <c r="J31" i="12"/>
  <c r="I31" i="12"/>
  <c r="H31" i="12"/>
  <c r="G31" i="12"/>
  <c r="J30" i="12"/>
  <c r="I30" i="12"/>
  <c r="H30" i="12"/>
  <c r="G30" i="12"/>
  <c r="F30" i="12"/>
  <c r="J29" i="12"/>
  <c r="I29" i="12"/>
  <c r="H29" i="12"/>
  <c r="G29" i="12"/>
  <c r="F29" i="12"/>
  <c r="F18" i="12"/>
  <c r="F11" i="12" l="1"/>
  <c r="F9" i="12"/>
  <c r="G18" i="12"/>
  <c r="H71" i="12"/>
  <c r="G13" i="12"/>
  <c r="J12" i="12"/>
  <c r="F90" i="12"/>
  <c r="J90" i="12"/>
  <c r="I90" i="12"/>
  <c r="J10" i="12"/>
  <c r="G12" i="12"/>
  <c r="G10" i="12"/>
  <c r="I9" i="12"/>
  <c r="G109" i="12"/>
  <c r="H21" i="12"/>
  <c r="H16" i="12" s="1"/>
  <c r="H28" i="12"/>
  <c r="I71" i="12"/>
  <c r="G71" i="12"/>
  <c r="F12" i="12"/>
  <c r="H115" i="12"/>
  <c r="I115" i="12" s="1"/>
  <c r="G9" i="12"/>
  <c r="H10" i="12"/>
  <c r="G28" i="12"/>
  <c r="F28" i="12"/>
  <c r="J28" i="12"/>
  <c r="H12" i="12"/>
  <c r="G90" i="12"/>
  <c r="F10" i="12"/>
  <c r="I10" i="12"/>
  <c r="I12" i="12"/>
  <c r="I28" i="12"/>
  <c r="F71" i="12"/>
  <c r="J71" i="12"/>
  <c r="H90" i="12"/>
  <c r="G106" i="12"/>
  <c r="H9" i="12"/>
  <c r="J9" i="12"/>
  <c r="F8" i="12" l="1"/>
  <c r="I21" i="12"/>
  <c r="I16" i="12" s="1"/>
  <c r="J21" i="12"/>
  <c r="J16" i="12" s="1"/>
  <c r="H18" i="12"/>
  <c r="G11" i="12"/>
  <c r="G8" i="12" s="1"/>
  <c r="H109" i="12"/>
  <c r="H106" i="12" s="1"/>
  <c r="H112" i="12"/>
  <c r="I109" i="12"/>
  <c r="I106" i="12" s="1"/>
  <c r="J115" i="12"/>
  <c r="I112" i="12"/>
  <c r="J18" i="12" l="1"/>
  <c r="I13" i="12"/>
  <c r="I18" i="12"/>
  <c r="H11" i="12"/>
  <c r="H8" i="12" s="1"/>
  <c r="H13" i="12"/>
  <c r="I11" i="12"/>
  <c r="I8" i="12" s="1"/>
  <c r="J112" i="12"/>
  <c r="J109" i="12"/>
  <c r="J106" i="12" s="1"/>
  <c r="J13" i="12"/>
  <c r="J11" i="12" l="1"/>
  <c r="J8" i="12" s="1"/>
</calcChain>
</file>

<file path=xl/sharedStrings.xml><?xml version="1.0" encoding="utf-8"?>
<sst xmlns="http://schemas.openxmlformats.org/spreadsheetml/2006/main" count="212" uniqueCount="112">
  <si>
    <t>Федеральный бюджет</t>
  </si>
  <si>
    <t>Внебюджетные источники</t>
  </si>
  <si>
    <t>Местный бюджет</t>
  </si>
  <si>
    <t>Ресурсное обеспечение реализации муниципальной программы</t>
  </si>
  <si>
    <t>Статус структурного элемента</t>
  </si>
  <si>
    <t>Наименование муниципальной программы, подпрограммы, мероприятия</t>
  </si>
  <si>
    <t>Наименование регионального проекта, в рамках которого реализуется мероприятие*</t>
  </si>
  <si>
    <t>№ мероприятия, соответствующей плану мероприятия по реализации Стратегии социально-экономического развития МО "Алданский район" на период до 2030 года (М-Х-Х-Х-Х)*</t>
  </si>
  <si>
    <t>Источник финансирования</t>
  </si>
  <si>
    <t>Муниципальная программа</t>
  </si>
  <si>
    <t>Всего:</t>
  </si>
  <si>
    <t>Государственный бюджет Республики Саха (Якутия)</t>
  </si>
  <si>
    <t>Расходы на обеспечение деятельности (оказание услуг) муниципальных учреждений</t>
  </si>
  <si>
    <t>Выполнение отдельных государственных полномочий по комплектованию, хранению, учету и использованию документов архивного фонда РС (Я)</t>
  </si>
  <si>
    <t>1. Задача подпрограммы. Создание условий для развития культурно-досуговой деятельности, народной культуры, реализация культурного и духовного потенциала жителей Алданского района</t>
  </si>
  <si>
    <t>Культурно-массовые и информационно-просветительские мероприятия</t>
  </si>
  <si>
    <t>Закрытие Года консолидации и Года экологического блалагополучия, года театра</t>
  </si>
  <si>
    <t>День Родного языка и письменности в РС(Я) фолькорные турниры</t>
  </si>
  <si>
    <t>Проводы Русской зимы</t>
  </si>
  <si>
    <t>День работников культуры</t>
  </si>
  <si>
    <t>Межрегиональнвй фестиваль "Балалайка душа России"</t>
  </si>
  <si>
    <t>Фестиваль  трудовых коллективов "Алданская весна"</t>
  </si>
  <si>
    <t>День Победы</t>
  </si>
  <si>
    <t>Празднование юбилейных дат учреждений культуры</t>
  </si>
  <si>
    <t>Фестиваль "Берег Дружбы"</t>
  </si>
  <si>
    <t>90 - летие Алданского района</t>
  </si>
  <si>
    <t>Районная Ёлка</t>
  </si>
  <si>
    <t>Тематические, календарные мероприятия</t>
  </si>
  <si>
    <t>2. Задача подпрограммы. Сохранение, развитие и пропаганда эпических традиции</t>
  </si>
  <si>
    <t>Мероприятия, направленные на защиту, хранение, фиксацию и обеспечение сохранности эпического наследия</t>
  </si>
  <si>
    <t>Выездное мероприятие в г. Нерюнгри, встреча Ассамблея двух районов</t>
  </si>
  <si>
    <t>Выездное мероприятие Ысыах Туймаады</t>
  </si>
  <si>
    <t>Празднование Ысыаха Алданского района</t>
  </si>
  <si>
    <t>Национальный эвенкийский праздник "Бакалдын"</t>
  </si>
  <si>
    <t>Декада Олонхо</t>
  </si>
  <si>
    <t>Фестиваль национальных культур  "ВМЕСТЕ"</t>
  </si>
  <si>
    <t>Подпрограмма 2</t>
  </si>
  <si>
    <t>Поддержка профессиональной творческой деятельности</t>
  </si>
  <si>
    <t>Расширение доступности театрального искусства для различных слоев населения (гастрольная, рекламная деятельность и т.д.)</t>
  </si>
  <si>
    <t>Создание, издание, переиздание литературных произведений, перевод, редактирование, художественное оформление, составление сборников и т.д.</t>
  </si>
  <si>
    <t>Издательская деятельность</t>
  </si>
  <si>
    <t>Подпрограмма 3</t>
  </si>
  <si>
    <t>Модернизация и укрепление ресурсов учреждений культуры и искусства</t>
  </si>
  <si>
    <t>1. Задача подпрограммы. Укрепление кадрового потенциала, материально-технического обеспечения</t>
  </si>
  <si>
    <t>Укрепление материально-технической базы учреждений культуры и искусства</t>
  </si>
  <si>
    <t>Строительство беседки на объекте КЭК "СЭВЭКИ"</t>
  </si>
  <si>
    <t>Ремонт объектов на территории КЭК "СЭВЭКИ"</t>
  </si>
  <si>
    <t>Обеспечение безопасности учреждения</t>
  </si>
  <si>
    <t>Содержание культрно-этнографического комплекса "Сэвэки"</t>
  </si>
  <si>
    <t>Подпрограмма 4</t>
  </si>
  <si>
    <t>Развитие библиотечного дела</t>
  </si>
  <si>
    <t>1. Задача подпрограммы. Повышение качества библиотечного обслуживания населения</t>
  </si>
  <si>
    <t>Расходы на обеспечение деятельности ЦРБ</t>
  </si>
  <si>
    <t>2. Задача подпрограммы. Повышение уровня комплектования библиотечных фондов, обеспечение их сохранности</t>
  </si>
  <si>
    <t>Создание современной модели библиотечного обслуживания</t>
  </si>
  <si>
    <t>Комплектование МР</t>
  </si>
  <si>
    <t>Библионочь</t>
  </si>
  <si>
    <t>Конкурсы проф. мастер.</t>
  </si>
  <si>
    <t>Проектные мероприятия</t>
  </si>
  <si>
    <t>Приобретение выставочных витрин</t>
  </si>
  <si>
    <t>Приобретение электронных приборов контроля температуры и влажности для книгохранилища</t>
  </si>
  <si>
    <t>АИБС, электронная система</t>
  </si>
  <si>
    <t>приобретение ПК</t>
  </si>
  <si>
    <t>Региональный проект "Культурная среда"</t>
  </si>
  <si>
    <t>М.3.4.2.1.</t>
  </si>
  <si>
    <t>М.3.4.1.1</t>
  </si>
  <si>
    <t>Региональный проект "Творческие люди"</t>
  </si>
  <si>
    <t>Мероприятие 1.1. (1010022001)</t>
  </si>
  <si>
    <t>Мероприятие 1.1. (1020010002)</t>
  </si>
  <si>
    <t>Мероприятие 1.1. (1040010001)</t>
  </si>
  <si>
    <t>Мероприятие 1.2. (1040010002)</t>
  </si>
  <si>
    <t>Мероприятие 1.1. (1070010001)</t>
  </si>
  <si>
    <t>Мероприятие 1.1. (1030122001)</t>
  </si>
  <si>
    <t>Обеспечение прав граждан  на участие в культурной жизни</t>
  </si>
  <si>
    <t>Развитие культуры в Алданском районе на 2020-2024 гг</t>
  </si>
  <si>
    <t>Подпрограмма 1 .Обеспечивающая подпрограмма</t>
  </si>
  <si>
    <t>Подпрограмма 5</t>
  </si>
  <si>
    <t xml:space="preserve">Курсы КПК </t>
  </si>
  <si>
    <t>Мастер-классы</t>
  </si>
  <si>
    <t>Выезд на конкурсы, фестивали,выст., др.</t>
  </si>
  <si>
    <t>Привлечение творческих коллективов, гастроли</t>
  </si>
  <si>
    <t>1. Задача подпрограммы. Организация поддержки профессиональной творческой деятельности</t>
  </si>
  <si>
    <t>Организация творчесих концертов, смежных с образовательной программой</t>
  </si>
  <si>
    <t>Дни "Дружбы серпа и молота", выезд творч. коллективов в М-К район</t>
  </si>
  <si>
    <t>Спартакиада</t>
  </si>
  <si>
    <t>Выездное мероприятие Ысыах Владивосток</t>
  </si>
  <si>
    <t>Выпускной бал</t>
  </si>
  <si>
    <t>Создание современной модели библиотечных фондов в рамках федерального проекта "Культурная среда" (за счет МБ)</t>
  </si>
  <si>
    <t>Создание модельных муниципальных библиотек Республики Саха (Якутия)</t>
  </si>
  <si>
    <t xml:space="preserve">Ручки 3D </t>
  </si>
  <si>
    <t>Переходной пластик PLA для 3D принтера</t>
  </si>
  <si>
    <t>Поставка программного обеспечения</t>
  </si>
  <si>
    <t>Поставка электроннго конструктора</t>
  </si>
  <si>
    <t>Поставка звукового оборудования</t>
  </si>
  <si>
    <t>Поставка акустического поролона и внешней звуковой карты</t>
  </si>
  <si>
    <t>Поставка моноблоков</t>
  </si>
  <si>
    <t>Поставка компьютера в сборе</t>
  </si>
  <si>
    <t>Поставка компьютеров в сборе</t>
  </si>
  <si>
    <t>Поставка специализированного мобильного рабочего места</t>
  </si>
  <si>
    <t>Поставка 3D принтера</t>
  </si>
  <si>
    <t>Мероприятие 1.2. (1030063330)</t>
  </si>
  <si>
    <t>Мероприятие 1.2. (1030110001)</t>
  </si>
  <si>
    <t>Мероприятие 1.3. (1030463330)</t>
  </si>
  <si>
    <t>Мероприятие 1.5. (103А110001)</t>
  </si>
  <si>
    <t>Мероприятие 1.6. (103А162670)</t>
  </si>
  <si>
    <t>Мероприятие 1.4. (10300L3060)</t>
  </si>
  <si>
    <t>Реализация мероприятий по модернизации региональных и муниципальных детских школ искусств по видам искусств</t>
  </si>
  <si>
    <t>Поставка плитки потолочной и сопутствующих материалов для установки потолка типа «армстронг»</t>
  </si>
  <si>
    <t>Поставка светодиодных светильников</t>
  </si>
  <si>
    <t>Мероприятие 1.2. (1020010003)</t>
  </si>
  <si>
    <t xml:space="preserve">ПРИЛОЖЕНИЕ №1                                                     к постановлению  главы                                                         МО "Алданский район"                                                       от "____"___________2020 г. №________
</t>
  </si>
  <si>
    <t>Объем бюджетных ассигнований    ( рублей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</si>
</sst>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</cellStyleXfs>
  <cellXfs count="124">
    <xf numFmtId="0" fontId="0" fillId="0" borderId="0" xfId="0"/>
    <xf numFmtId="0" fontId="4" fillId="0" borderId="0" xfId="3" applyFont="1"/>
    <xf numFmtId="0" fontId="3" fillId="0" borderId="0" xfId="3"/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4" fontId="3" fillId="0" borderId="0" xfId="3" applyNumberFormat="1"/>
    <xf numFmtId="0" fontId="5" fillId="3" borderId="1" xfId="3" applyFont="1" applyFill="1" applyBorder="1" applyAlignment="1">
      <alignment horizontal="left" vertical="center" wrapText="1"/>
    </xf>
    <xf numFmtId="4" fontId="5" fillId="3" borderId="1" xfId="3" applyNumberFormat="1" applyFont="1" applyFill="1" applyBorder="1" applyAlignment="1">
      <alignment horizontal="right" vertical="center" wrapText="1"/>
    </xf>
    <xf numFmtId="0" fontId="5" fillId="2" borderId="1" xfId="3" applyFont="1" applyFill="1" applyBorder="1" applyAlignment="1">
      <alignment horizontal="left" vertical="center" wrapText="1"/>
    </xf>
    <xf numFmtId="4" fontId="5" fillId="2" borderId="1" xfId="3" applyNumberFormat="1" applyFont="1" applyFill="1" applyBorder="1" applyAlignment="1">
      <alignment horizontal="right" vertical="center" wrapText="1"/>
    </xf>
    <xf numFmtId="0" fontId="5" fillId="0" borderId="5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4" fontId="5" fillId="0" borderId="1" xfId="3" applyNumberFormat="1" applyFont="1" applyBorder="1" applyAlignment="1">
      <alignment horizontal="right" vertical="center" wrapText="1"/>
    </xf>
    <xf numFmtId="0" fontId="5" fillId="0" borderId="7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6" fillId="0" borderId="7" xfId="3" applyFont="1" applyBorder="1" applyAlignment="1">
      <alignment vertical="center" wrapText="1"/>
    </xf>
    <xf numFmtId="0" fontId="6" fillId="0" borderId="8" xfId="3" applyFont="1" applyBorder="1" applyAlignment="1">
      <alignment vertical="center" wrapText="1"/>
    </xf>
    <xf numFmtId="0" fontId="6" fillId="0" borderId="9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6" fillId="0" borderId="14" xfId="3" applyFont="1" applyBorder="1" applyAlignment="1">
      <alignment vertical="center" wrapText="1"/>
    </xf>
    <xf numFmtId="0" fontId="6" fillId="0" borderId="0" xfId="3" applyFont="1" applyBorder="1" applyAlignment="1">
      <alignment vertical="center" wrapText="1"/>
    </xf>
    <xf numFmtId="0" fontId="6" fillId="0" borderId="15" xfId="3" applyFont="1" applyBorder="1" applyAlignment="1">
      <alignment vertical="center" wrapText="1"/>
    </xf>
    <xf numFmtId="0" fontId="5" fillId="0" borderId="14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right" vertical="center" wrapText="1"/>
    </xf>
    <xf numFmtId="0" fontId="5" fillId="0" borderId="15" xfId="3" applyFont="1" applyBorder="1" applyAlignment="1">
      <alignment horizontal="right" vertical="center" wrapText="1"/>
    </xf>
    <xf numFmtId="0" fontId="5" fillId="0" borderId="11" xfId="3" applyFont="1" applyBorder="1" applyAlignment="1">
      <alignment horizontal="left" vertical="center" wrapText="1"/>
    </xf>
    <xf numFmtId="0" fontId="5" fillId="0" borderId="12" xfId="3" applyFont="1" applyBorder="1" applyAlignment="1">
      <alignment horizontal="right" vertical="center" wrapText="1"/>
    </xf>
    <xf numFmtId="0" fontId="5" fillId="0" borderId="13" xfId="3" applyFont="1" applyBorder="1" applyAlignment="1">
      <alignment horizontal="right" vertical="center" wrapText="1"/>
    </xf>
    <xf numFmtId="0" fontId="5" fillId="0" borderId="8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right" vertical="center" wrapText="1"/>
    </xf>
    <xf numFmtId="0" fontId="5" fillId="0" borderId="10" xfId="3" applyFont="1" applyBorder="1" applyAlignment="1">
      <alignment horizontal="right" vertical="center" wrapText="1"/>
    </xf>
    <xf numFmtId="0" fontId="5" fillId="0" borderId="1" xfId="3" applyFont="1" applyBorder="1" applyAlignment="1">
      <alignment wrapText="1"/>
    </xf>
    <xf numFmtId="0" fontId="5" fillId="0" borderId="7" xfId="3" applyFont="1" applyBorder="1" applyAlignment="1">
      <alignment wrapText="1"/>
    </xf>
    <xf numFmtId="0" fontId="5" fillId="0" borderId="14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5" fillId="0" borderId="15" xfId="3" applyFont="1" applyBorder="1" applyAlignment="1">
      <alignment wrapText="1"/>
    </xf>
    <xf numFmtId="0" fontId="5" fillId="0" borderId="1" xfId="3" applyFont="1" applyBorder="1"/>
    <xf numFmtId="0" fontId="5" fillId="0" borderId="7" xfId="3" applyFont="1" applyBorder="1"/>
    <xf numFmtId="0" fontId="5" fillId="0" borderId="14" xfId="3" applyFont="1" applyBorder="1"/>
    <xf numFmtId="0" fontId="5" fillId="0" borderId="0" xfId="3" applyFont="1" applyBorder="1"/>
    <xf numFmtId="0" fontId="5" fillId="0" borderId="15" xfId="3" applyFont="1" applyBorder="1"/>
    <xf numFmtId="0" fontId="5" fillId="0" borderId="6" xfId="3" applyFont="1" applyBorder="1"/>
    <xf numFmtId="0" fontId="5" fillId="0" borderId="11" xfId="3" applyFont="1" applyBorder="1"/>
    <xf numFmtId="0" fontId="5" fillId="0" borderId="12" xfId="3" applyFont="1" applyBorder="1"/>
    <xf numFmtId="0" fontId="5" fillId="0" borderId="13" xfId="3" applyFont="1" applyBorder="1"/>
    <xf numFmtId="0" fontId="5" fillId="0" borderId="8" xfId="3" applyFont="1" applyBorder="1"/>
    <xf numFmtId="0" fontId="5" fillId="0" borderId="9" xfId="3" applyFont="1" applyBorder="1"/>
    <xf numFmtId="0" fontId="5" fillId="0" borderId="10" xfId="3" applyFont="1" applyBorder="1"/>
    <xf numFmtId="0" fontId="5" fillId="0" borderId="5" xfId="3" applyFont="1" applyBorder="1"/>
    <xf numFmtId="4" fontId="5" fillId="0" borderId="1" xfId="3" applyNumberFormat="1" applyFont="1" applyBorder="1"/>
    <xf numFmtId="0" fontId="5" fillId="0" borderId="2" xfId="3" applyFont="1" applyBorder="1"/>
    <xf numFmtId="0" fontId="5" fillId="0" borderId="3" xfId="3" applyFont="1" applyBorder="1"/>
    <xf numFmtId="0" fontId="5" fillId="0" borderId="4" xfId="3" applyFont="1" applyBorder="1"/>
    <xf numFmtId="0" fontId="5" fillId="0" borderId="7" xfId="3" applyFont="1" applyBorder="1" applyAlignment="1">
      <alignment horizontal="center" wrapText="1"/>
    </xf>
    <xf numFmtId="0" fontId="5" fillId="0" borderId="7" xfId="3" applyFont="1" applyBorder="1" applyAlignment="1">
      <alignment horizontal="center"/>
    </xf>
    <xf numFmtId="0" fontId="5" fillId="0" borderId="1" xfId="3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5" xfId="3" applyFont="1" applyBorder="1" applyAlignment="1">
      <alignment wrapText="1"/>
    </xf>
    <xf numFmtId="0" fontId="5" fillId="0" borderId="1" xfId="3" applyFont="1" applyBorder="1" applyAlignment="1">
      <alignment horizontal="left" vertical="center" wrapText="1"/>
    </xf>
    <xf numFmtId="0" fontId="6" fillId="0" borderId="7" xfId="3" applyFont="1" applyBorder="1" applyAlignment="1">
      <alignment vertical="center" wrapText="1"/>
    </xf>
    <xf numFmtId="0" fontId="6" fillId="0" borderId="15" xfId="3" applyFont="1" applyBorder="1" applyAlignment="1">
      <alignment vertical="center" wrapText="1"/>
    </xf>
    <xf numFmtId="0" fontId="5" fillId="0" borderId="1" xfId="3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distributed" wrapText="1"/>
    </xf>
    <xf numFmtId="0" fontId="3" fillId="0" borderId="0" xfId="3" applyBorder="1"/>
    <xf numFmtId="0" fontId="3" fillId="0" borderId="15" xfId="3" applyBorder="1"/>
    <xf numFmtId="0" fontId="3" fillId="0" borderId="12" xfId="3" applyBorder="1"/>
    <xf numFmtId="0" fontId="3" fillId="0" borderId="13" xfId="3" applyBorder="1"/>
    <xf numFmtId="0" fontId="5" fillId="0" borderId="4" xfId="3" applyFont="1" applyBorder="1" applyAlignment="1">
      <alignment horizontal="left" vertical="center" wrapText="1"/>
    </xf>
    <xf numFmtId="0" fontId="3" fillId="0" borderId="7" xfId="3" applyBorder="1"/>
    <xf numFmtId="0" fontId="3" fillId="0" borderId="6" xfId="3" applyBorder="1"/>
    <xf numFmtId="4" fontId="5" fillId="0" borderId="1" xfId="3" applyNumberFormat="1" applyFont="1" applyFill="1" applyBorder="1"/>
    <xf numFmtId="0" fontId="5" fillId="0" borderId="1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center" wrapText="1"/>
    </xf>
    <xf numFmtId="0" fontId="3" fillId="0" borderId="0" xfId="3" applyFill="1"/>
    <xf numFmtId="49" fontId="5" fillId="0" borderId="1" xfId="3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5" xfId="3" applyFont="1" applyFill="1" applyBorder="1" applyAlignment="1">
      <alignment horizontal="left" vertical="center" wrapText="1"/>
    </xf>
    <xf numFmtId="0" fontId="6" fillId="5" borderId="7" xfId="3" applyFont="1" applyFill="1" applyBorder="1" applyAlignment="1">
      <alignment horizontal="left" vertical="center" wrapText="1"/>
    </xf>
    <xf numFmtId="0" fontId="6" fillId="5" borderId="6" xfId="3" applyFont="1" applyFill="1" applyBorder="1" applyAlignment="1">
      <alignment horizontal="left" vertical="center" wrapText="1"/>
    </xf>
    <xf numFmtId="0" fontId="5" fillId="5" borderId="5" xfId="3" applyFont="1" applyFill="1" applyBorder="1" applyAlignment="1">
      <alignment horizontal="center" vertical="center" wrapText="1"/>
    </xf>
    <xf numFmtId="0" fontId="5" fillId="5" borderId="7" xfId="3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6" fillId="2" borderId="7" xfId="3" applyFont="1" applyFill="1" applyBorder="1" applyAlignment="1">
      <alignment horizontal="left" vertical="center" wrapText="1"/>
    </xf>
    <xf numFmtId="0" fontId="6" fillId="2" borderId="6" xfId="3" applyFont="1" applyFill="1" applyBorder="1" applyAlignment="1">
      <alignment horizontal="left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 wrapText="1" indent="2"/>
    </xf>
    <xf numFmtId="0" fontId="6" fillId="0" borderId="0" xfId="3" applyFont="1" applyAlignment="1">
      <alignment horizontal="right" vertical="center" wrapText="1" indent="2"/>
    </xf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12" xfId="3" applyFont="1" applyBorder="1" applyAlignment="1">
      <alignment horizontal="right" vertical="center"/>
    </xf>
    <xf numFmtId="0" fontId="6" fillId="0" borderId="12" xfId="3" applyFont="1" applyBorder="1" applyAlignment="1">
      <alignment horizontal="right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4" xfId="3" applyFont="1" applyBorder="1" applyAlignment="1">
      <alignment horizontal="left" vertical="center" wrapText="1"/>
    </xf>
    <xf numFmtId="0" fontId="6" fillId="0" borderId="7" xfId="3" applyFont="1" applyBorder="1" applyAlignment="1">
      <alignment vertical="center" wrapText="1"/>
    </xf>
    <xf numFmtId="0" fontId="6" fillId="0" borderId="15" xfId="3" applyFont="1" applyBorder="1" applyAlignment="1">
      <alignment vertical="center" wrapText="1"/>
    </xf>
    <xf numFmtId="0" fontId="6" fillId="0" borderId="13" xfId="3" applyFont="1" applyBorder="1" applyAlignment="1">
      <alignment vertical="center" wrapText="1"/>
    </xf>
    <xf numFmtId="0" fontId="6" fillId="0" borderId="7" xfId="3" applyFont="1" applyBorder="1" applyAlignment="1"/>
    <xf numFmtId="0" fontId="0" fillId="0" borderId="6" xfId="0" applyBorder="1" applyAlignment="1"/>
    <xf numFmtId="0" fontId="5" fillId="0" borderId="7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0" fillId="0" borderId="7" xfId="0" applyBorder="1" applyAlignment="1"/>
    <xf numFmtId="0" fontId="5" fillId="0" borderId="7" xfId="3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6" fillId="0" borderId="7" xfId="3" applyFont="1" applyBorder="1" applyAlignment="1">
      <alignment wrapText="1"/>
    </xf>
    <xf numFmtId="0" fontId="6" fillId="0" borderId="6" xfId="3" applyFont="1" applyBorder="1" applyAlignment="1">
      <alignment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9" defaultPivotStyle="PivotStyleLight16"/>
  <colors>
    <mruColors>
      <color rgb="FFFFAFAF"/>
      <color rgb="FFFFBDBD"/>
      <color rgb="FFC5D9F1"/>
      <color rgb="FFFFFF99"/>
      <color rgb="FFFFC9C9"/>
      <color rgb="FFDDDDDD"/>
      <color rgb="FFA7C4FF"/>
      <color rgb="FFBDDE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sz="1000">
            <a:effectLst/>
            <a:latin typeface="Times New Roman" panose="02020603050405020304" pitchFamily="18" charset="0"/>
            <a:ea typeface="Times New Roman" panose="020206030504050203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0"/>
  <sheetViews>
    <sheetView tabSelected="1" zoomScale="55" zoomScaleNormal="55" workbookViewId="0">
      <selection activeCell="F6" sqref="F6"/>
    </sheetView>
  </sheetViews>
  <sheetFormatPr defaultColWidth="8.85546875" defaultRowHeight="15" x14ac:dyDescent="0.25"/>
  <cols>
    <col min="1" max="1" width="39" style="2" customWidth="1"/>
    <col min="2" max="2" width="23.42578125" style="2" customWidth="1"/>
    <col min="3" max="3" width="22.28515625" style="2" customWidth="1"/>
    <col min="4" max="4" width="22.42578125" style="2" customWidth="1"/>
    <col min="5" max="5" width="22" style="2" customWidth="1"/>
    <col min="6" max="6" width="18.28515625" style="2" customWidth="1"/>
    <col min="7" max="7" width="16.42578125" style="2" customWidth="1"/>
    <col min="8" max="8" width="16.5703125" style="2" customWidth="1"/>
    <col min="9" max="9" width="15.85546875" style="2" customWidth="1"/>
    <col min="10" max="10" width="16.85546875" style="2" customWidth="1"/>
    <col min="11" max="11" width="17.140625" style="2" customWidth="1"/>
    <col min="12" max="16384" width="8.85546875" style="2"/>
  </cols>
  <sheetData>
    <row r="1" spans="1:11" ht="137.25" customHeight="1" x14ac:dyDescent="0.25">
      <c r="A1" s="1"/>
      <c r="B1" s="1"/>
      <c r="C1" s="1"/>
      <c r="D1" s="1"/>
      <c r="E1" s="1"/>
      <c r="F1" s="1"/>
      <c r="G1" s="1"/>
      <c r="H1" s="89" t="s">
        <v>110</v>
      </c>
      <c r="I1" s="90"/>
      <c r="J1" s="90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22.5" customHeight="1" x14ac:dyDescent="0.25">
      <c r="A3" s="91" t="s">
        <v>3</v>
      </c>
      <c r="B3" s="92"/>
      <c r="C3" s="92"/>
      <c r="D3" s="92"/>
      <c r="E3" s="92"/>
      <c r="F3" s="92"/>
      <c r="G3" s="92"/>
      <c r="H3" s="92"/>
      <c r="I3" s="92"/>
      <c r="J3" s="92"/>
    </row>
    <row r="4" spans="1:11" ht="15.75" x14ac:dyDescent="0.25">
      <c r="A4" s="1"/>
      <c r="B4" s="1"/>
      <c r="C4" s="1"/>
      <c r="D4" s="1"/>
      <c r="E4" s="1"/>
      <c r="F4" s="93"/>
      <c r="G4" s="94"/>
      <c r="H4" s="94"/>
      <c r="I4" s="94"/>
      <c r="J4" s="94"/>
    </row>
    <row r="5" spans="1:11" ht="19.5" customHeight="1" x14ac:dyDescent="0.25">
      <c r="A5" s="95" t="s">
        <v>4</v>
      </c>
      <c r="B5" s="95" t="s">
        <v>5</v>
      </c>
      <c r="C5" s="95" t="s">
        <v>6</v>
      </c>
      <c r="D5" s="95" t="s">
        <v>7</v>
      </c>
      <c r="E5" s="95" t="s">
        <v>8</v>
      </c>
      <c r="F5" s="97" t="s">
        <v>111</v>
      </c>
      <c r="G5" s="98"/>
      <c r="H5" s="98"/>
      <c r="I5" s="98"/>
      <c r="J5" s="99"/>
    </row>
    <row r="6" spans="1:11" ht="96" customHeight="1" x14ac:dyDescent="0.25">
      <c r="A6" s="96"/>
      <c r="B6" s="96"/>
      <c r="C6" s="96"/>
      <c r="D6" s="96"/>
      <c r="E6" s="96"/>
      <c r="F6" s="3">
        <v>2020</v>
      </c>
      <c r="G6" s="3">
        <v>2021</v>
      </c>
      <c r="H6" s="3">
        <v>2022</v>
      </c>
      <c r="I6" s="3">
        <v>2023</v>
      </c>
      <c r="J6" s="3">
        <v>2024</v>
      </c>
    </row>
    <row r="7" spans="1:1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1" ht="15" customHeight="1" x14ac:dyDescent="0.25">
      <c r="A8" s="77" t="s">
        <v>9</v>
      </c>
      <c r="B8" s="80" t="s">
        <v>74</v>
      </c>
      <c r="C8" s="6"/>
      <c r="D8" s="6"/>
      <c r="E8" s="6" t="s">
        <v>10</v>
      </c>
      <c r="F8" s="7">
        <f>SUM(F9:F12)</f>
        <v>98824668.129999995</v>
      </c>
      <c r="G8" s="7">
        <f>SUM(G9:G12)</f>
        <v>88258054.544999987</v>
      </c>
      <c r="H8" s="7">
        <f t="shared" ref="H8:J8" si="0">SUM(H9:H12)</f>
        <v>88558012.417724982</v>
      </c>
      <c r="I8" s="7">
        <f t="shared" si="0"/>
        <v>89039470.0798136</v>
      </c>
      <c r="J8" s="7">
        <f t="shared" si="0"/>
        <v>89442435.030212671</v>
      </c>
      <c r="K8" s="5"/>
    </row>
    <row r="9" spans="1:11" ht="65.25" customHeight="1" x14ac:dyDescent="0.25">
      <c r="A9" s="78"/>
      <c r="B9" s="81"/>
      <c r="C9" s="6"/>
      <c r="D9" s="6"/>
      <c r="E9" s="6" t="s">
        <v>11</v>
      </c>
      <c r="F9" s="7">
        <f t="shared" ref="F9:J12" si="1">F14+F29+F72+F91+F107</f>
        <v>15548762.609999999</v>
      </c>
      <c r="G9" s="7">
        <f t="shared" si="1"/>
        <v>1226480</v>
      </c>
      <c r="H9" s="7">
        <f t="shared" si="1"/>
        <v>1226480</v>
      </c>
      <c r="I9" s="7">
        <f t="shared" si="1"/>
        <v>1226480</v>
      </c>
      <c r="J9" s="7">
        <f t="shared" si="1"/>
        <v>1226480</v>
      </c>
    </row>
    <row r="10" spans="1:11" ht="31.5" x14ac:dyDescent="0.25">
      <c r="A10" s="78"/>
      <c r="B10" s="81"/>
      <c r="C10" s="6"/>
      <c r="D10" s="6"/>
      <c r="E10" s="6" t="s"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</row>
    <row r="11" spans="1:11" ht="15.75" x14ac:dyDescent="0.25">
      <c r="A11" s="78"/>
      <c r="B11" s="81"/>
      <c r="C11" s="6"/>
      <c r="D11" s="6"/>
      <c r="E11" s="6" t="s">
        <v>2</v>
      </c>
      <c r="F11" s="7">
        <f t="shared" si="1"/>
        <v>83275905.519999996</v>
      </c>
      <c r="G11" s="7">
        <f t="shared" si="1"/>
        <v>87031574.544999987</v>
      </c>
      <c r="H11" s="7">
        <f t="shared" si="1"/>
        <v>87331532.417724982</v>
      </c>
      <c r="I11" s="7">
        <f t="shared" si="1"/>
        <v>87812990.0798136</v>
      </c>
      <c r="J11" s="7">
        <f t="shared" si="1"/>
        <v>88215955.030212671</v>
      </c>
    </row>
    <row r="12" spans="1:11" ht="14.25" customHeight="1" x14ac:dyDescent="0.25">
      <c r="A12" s="79"/>
      <c r="B12" s="82"/>
      <c r="C12" s="6"/>
      <c r="D12" s="6"/>
      <c r="E12" s="6" t="s">
        <v>1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</row>
    <row r="13" spans="1:11" ht="15.75" x14ac:dyDescent="0.25">
      <c r="A13" s="83" t="s">
        <v>75</v>
      </c>
      <c r="B13" s="86"/>
      <c r="C13" s="8"/>
      <c r="D13" s="8"/>
      <c r="E13" s="8" t="s">
        <v>10</v>
      </c>
      <c r="F13" s="9">
        <f>SUM(F14:F17)</f>
        <v>20015800</v>
      </c>
      <c r="G13" s="9">
        <f>SUM(G14:G17)</f>
        <v>20007339</v>
      </c>
      <c r="H13" s="9">
        <f>SUM(H14:H17)</f>
        <v>20107375.694999997</v>
      </c>
      <c r="I13" s="9">
        <f>SUM(I14:I17)</f>
        <v>20207912.573474996</v>
      </c>
      <c r="J13" s="9">
        <f>SUM(J14:J17)</f>
        <v>20308952.136342369</v>
      </c>
    </row>
    <row r="14" spans="1:11" ht="49.5" customHeight="1" x14ac:dyDescent="0.25">
      <c r="A14" s="84"/>
      <c r="B14" s="87"/>
      <c r="C14" s="8"/>
      <c r="D14" s="8"/>
      <c r="E14" s="8" t="s">
        <v>11</v>
      </c>
      <c r="F14" s="9">
        <f t="shared" ref="F14:J17" si="2">F19+F24</f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1" ht="31.5" x14ac:dyDescent="0.25">
      <c r="A15" s="84"/>
      <c r="B15" s="87"/>
      <c r="C15" s="8"/>
      <c r="D15" s="8"/>
      <c r="E15" s="8" t="s"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</row>
    <row r="16" spans="1:11" ht="15.75" x14ac:dyDescent="0.25">
      <c r="A16" s="84"/>
      <c r="B16" s="87"/>
      <c r="C16" s="8"/>
      <c r="D16" s="8"/>
      <c r="E16" s="8" t="s">
        <v>2</v>
      </c>
      <c r="F16" s="9">
        <f t="shared" si="2"/>
        <v>20015800</v>
      </c>
      <c r="G16" s="9">
        <f t="shared" si="2"/>
        <v>20007339</v>
      </c>
      <c r="H16" s="9">
        <f t="shared" si="2"/>
        <v>20107375.694999997</v>
      </c>
      <c r="I16" s="9">
        <f t="shared" si="2"/>
        <v>20207912.573474996</v>
      </c>
      <c r="J16" s="9">
        <f t="shared" si="2"/>
        <v>20308952.136342369</v>
      </c>
    </row>
    <row r="17" spans="1:11" ht="15" customHeight="1" x14ac:dyDescent="0.25">
      <c r="A17" s="85"/>
      <c r="B17" s="88"/>
      <c r="C17" s="8"/>
      <c r="D17" s="8"/>
      <c r="E17" s="8" t="s">
        <v>1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</row>
    <row r="18" spans="1:11" ht="15" customHeight="1" x14ac:dyDescent="0.25">
      <c r="A18" s="100" t="s">
        <v>67</v>
      </c>
      <c r="B18" s="102" t="s">
        <v>12</v>
      </c>
      <c r="C18" s="10"/>
      <c r="D18" s="11"/>
      <c r="E18" s="12" t="s">
        <v>10</v>
      </c>
      <c r="F18" s="13">
        <f>SUM(F19:F22)</f>
        <v>20015800</v>
      </c>
      <c r="G18" s="13">
        <f>SUM(G19:G22)</f>
        <v>20007339</v>
      </c>
      <c r="H18" s="13">
        <f>SUM(H19:H22)</f>
        <v>20107375.694999997</v>
      </c>
      <c r="I18" s="13">
        <f>SUM(I19:I22)</f>
        <v>20207912.573474996</v>
      </c>
      <c r="J18" s="13">
        <f>SUM(J19:J22)</f>
        <v>20308952.136342369</v>
      </c>
    </row>
    <row r="19" spans="1:11" ht="48" customHeight="1" x14ac:dyDescent="0.25">
      <c r="A19" s="101"/>
      <c r="B19" s="103"/>
      <c r="C19" s="14"/>
      <c r="D19" s="14"/>
      <c r="E19" s="12" t="s">
        <v>11</v>
      </c>
      <c r="F19" s="13"/>
      <c r="G19" s="13"/>
      <c r="H19" s="13"/>
      <c r="I19" s="13"/>
      <c r="J19" s="13"/>
    </row>
    <row r="20" spans="1:11" ht="15" customHeight="1" x14ac:dyDescent="0.25">
      <c r="A20" s="101"/>
      <c r="B20" s="103"/>
      <c r="C20" s="14"/>
      <c r="D20" s="14"/>
      <c r="E20" s="12" t="s">
        <v>0</v>
      </c>
      <c r="F20" s="13"/>
      <c r="G20" s="13"/>
      <c r="H20" s="13"/>
      <c r="I20" s="13"/>
      <c r="J20" s="13"/>
    </row>
    <row r="21" spans="1:11" ht="15" customHeight="1" x14ac:dyDescent="0.25">
      <c r="A21" s="101"/>
      <c r="B21" s="103"/>
      <c r="C21" s="14"/>
      <c r="D21" s="14"/>
      <c r="E21" s="12" t="s">
        <v>2</v>
      </c>
      <c r="F21" s="13">
        <v>20015800</v>
      </c>
      <c r="G21" s="13">
        <v>20007339</v>
      </c>
      <c r="H21" s="13">
        <f t="shared" ref="H21:J21" si="3">G21*100.5%</f>
        <v>20107375.694999997</v>
      </c>
      <c r="I21" s="13">
        <f t="shared" si="3"/>
        <v>20207912.573474996</v>
      </c>
      <c r="J21" s="13">
        <f t="shared" si="3"/>
        <v>20308952.136342369</v>
      </c>
    </row>
    <row r="22" spans="1:11" ht="31.5" x14ac:dyDescent="0.25">
      <c r="A22" s="101"/>
      <c r="B22" s="104"/>
      <c r="C22" s="15"/>
      <c r="D22" s="15"/>
      <c r="E22" s="12" t="s">
        <v>1</v>
      </c>
      <c r="F22" s="13"/>
      <c r="G22" s="13"/>
      <c r="H22" s="13"/>
      <c r="I22" s="13"/>
      <c r="J22" s="13"/>
    </row>
    <row r="23" spans="1:11" ht="26.25" customHeight="1" x14ac:dyDescent="0.25">
      <c r="A23" s="115" t="s">
        <v>100</v>
      </c>
      <c r="B23" s="102" t="s">
        <v>13</v>
      </c>
      <c r="C23" s="10"/>
      <c r="D23" s="10"/>
      <c r="E23" s="12" t="s">
        <v>10</v>
      </c>
      <c r="F23" s="13">
        <f>SUM(F24:F27)</f>
        <v>0</v>
      </c>
      <c r="G23" s="13">
        <f>SUM(G24:G27)</f>
        <v>0</v>
      </c>
      <c r="H23" s="13">
        <f>SUM(H24:H27)</f>
        <v>0</v>
      </c>
      <c r="I23" s="13">
        <f>SUM(I24:I27)</f>
        <v>0</v>
      </c>
      <c r="J23" s="13">
        <f>SUM(J24:J27)</f>
        <v>0</v>
      </c>
      <c r="K23" s="74"/>
    </row>
    <row r="24" spans="1:11" ht="68.25" customHeight="1" x14ac:dyDescent="0.25">
      <c r="A24" s="116"/>
      <c r="B24" s="113"/>
      <c r="C24" s="14"/>
      <c r="D24" s="14"/>
      <c r="E24" s="12" t="s">
        <v>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74"/>
    </row>
    <row r="25" spans="1:11" ht="49.5" customHeight="1" x14ac:dyDescent="0.25">
      <c r="A25" s="116"/>
      <c r="B25" s="113"/>
      <c r="C25" s="14"/>
      <c r="D25" s="14"/>
      <c r="E25" s="12" t="s">
        <v>0</v>
      </c>
      <c r="F25" s="13"/>
      <c r="G25" s="13"/>
      <c r="H25" s="13"/>
      <c r="I25" s="13"/>
      <c r="J25" s="13"/>
      <c r="K25" s="74"/>
    </row>
    <row r="26" spans="1:11" ht="29.25" customHeight="1" x14ac:dyDescent="0.25">
      <c r="A26" s="116"/>
      <c r="B26" s="113"/>
      <c r="C26" s="14"/>
      <c r="D26" s="14"/>
      <c r="E26" s="12" t="s">
        <v>2</v>
      </c>
      <c r="F26" s="13"/>
      <c r="G26" s="13"/>
      <c r="H26" s="13"/>
      <c r="I26" s="13"/>
      <c r="J26" s="13"/>
      <c r="K26" s="74"/>
    </row>
    <row r="27" spans="1:11" ht="34.15" customHeight="1" x14ac:dyDescent="0.25">
      <c r="A27" s="117"/>
      <c r="B27" s="114"/>
      <c r="C27" s="15"/>
      <c r="D27" s="15"/>
      <c r="E27" s="12" t="s">
        <v>1</v>
      </c>
      <c r="F27" s="13"/>
      <c r="G27" s="13"/>
      <c r="H27" s="13"/>
      <c r="I27" s="13"/>
      <c r="J27" s="13"/>
      <c r="K27" s="74"/>
    </row>
    <row r="28" spans="1:11" ht="15" customHeight="1" x14ac:dyDescent="0.25">
      <c r="A28" s="83" t="s">
        <v>36</v>
      </c>
      <c r="B28" s="86" t="s">
        <v>73</v>
      </c>
      <c r="C28" s="8"/>
      <c r="D28" s="8"/>
      <c r="E28" s="8" t="s">
        <v>10</v>
      </c>
      <c r="F28" s="9">
        <f>SUM(F29:F32)</f>
        <v>11015250.879999999</v>
      </c>
      <c r="G28" s="9">
        <f>SUM(G29:G32)</f>
        <v>14525000</v>
      </c>
      <c r="H28" s="9">
        <f>SUM(H29:H32)</f>
        <v>14525000</v>
      </c>
      <c r="I28" s="9">
        <f>SUM(I29:I32)</f>
        <v>14700000</v>
      </c>
      <c r="J28" s="9">
        <f>SUM(J29:J32)</f>
        <v>14800000</v>
      </c>
    </row>
    <row r="29" spans="1:11" ht="26.25" customHeight="1" x14ac:dyDescent="0.25">
      <c r="A29" s="84"/>
      <c r="B29" s="87"/>
      <c r="C29" s="8"/>
      <c r="D29" s="8"/>
      <c r="E29" s="8" t="s">
        <v>11</v>
      </c>
      <c r="F29" s="9">
        <f>F35+F59</f>
        <v>0</v>
      </c>
      <c r="G29" s="9">
        <f t="shared" ref="G29:J29" si="4">G35+G59</f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</row>
    <row r="30" spans="1:11" ht="31.5" x14ac:dyDescent="0.25">
      <c r="A30" s="84"/>
      <c r="B30" s="87"/>
      <c r="C30" s="8"/>
      <c r="D30" s="8"/>
      <c r="E30" s="8" t="s">
        <v>0</v>
      </c>
      <c r="F30" s="9">
        <f>F36+F60</f>
        <v>0</v>
      </c>
      <c r="G30" s="9">
        <f t="shared" ref="G30:J32" si="5">G36+G60</f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  <row r="31" spans="1:11" ht="15.75" x14ac:dyDescent="0.25">
      <c r="A31" s="84"/>
      <c r="B31" s="87"/>
      <c r="C31" s="8"/>
      <c r="D31" s="8"/>
      <c r="E31" s="8" t="s">
        <v>2</v>
      </c>
      <c r="F31" s="9">
        <f>F37+F61</f>
        <v>11015250.879999999</v>
      </c>
      <c r="G31" s="9">
        <f t="shared" si="5"/>
        <v>14525000</v>
      </c>
      <c r="H31" s="9">
        <f t="shared" si="5"/>
        <v>14525000</v>
      </c>
      <c r="I31" s="9">
        <f t="shared" si="5"/>
        <v>14700000</v>
      </c>
      <c r="J31" s="9">
        <f t="shared" si="5"/>
        <v>14800000</v>
      </c>
    </row>
    <row r="32" spans="1:11" ht="55.15" customHeight="1" x14ac:dyDescent="0.25">
      <c r="A32" s="85"/>
      <c r="B32" s="88"/>
      <c r="C32" s="8"/>
      <c r="D32" s="8"/>
      <c r="E32" s="8" t="s">
        <v>1</v>
      </c>
      <c r="F32" s="9">
        <f>F38+F62</f>
        <v>0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5"/>
        <v>0</v>
      </c>
    </row>
    <row r="33" spans="1:10" ht="15.75" x14ac:dyDescent="0.25">
      <c r="A33" s="105" t="s">
        <v>14</v>
      </c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5.75" x14ac:dyDescent="0.25">
      <c r="A34" s="100" t="s">
        <v>68</v>
      </c>
      <c r="B34" s="102" t="s">
        <v>15</v>
      </c>
      <c r="C34" s="10"/>
      <c r="D34" s="11"/>
      <c r="E34" s="12" t="s">
        <v>10</v>
      </c>
      <c r="F34" s="13">
        <f>SUM(F35:F38)</f>
        <v>8117200</v>
      </c>
      <c r="G34" s="13">
        <f>SUM(G35:G38)</f>
        <v>9525000</v>
      </c>
      <c r="H34" s="13">
        <f>SUM(H35:H38)</f>
        <v>9525000</v>
      </c>
      <c r="I34" s="13">
        <f>SUM(I35:I38)</f>
        <v>9700000</v>
      </c>
      <c r="J34" s="13">
        <f>SUM(J35:J38)</f>
        <v>9700000</v>
      </c>
    </row>
    <row r="35" spans="1:10" ht="49.5" customHeight="1" x14ac:dyDescent="0.25">
      <c r="A35" s="101"/>
      <c r="B35" s="103"/>
      <c r="C35" s="14"/>
      <c r="D35" s="14"/>
      <c r="E35" s="12" t="s">
        <v>11</v>
      </c>
      <c r="F35" s="13"/>
      <c r="G35" s="13"/>
      <c r="H35" s="13"/>
      <c r="I35" s="13"/>
      <c r="J35" s="13"/>
    </row>
    <row r="36" spans="1:10" ht="31.5" x14ac:dyDescent="0.25">
      <c r="A36" s="101"/>
      <c r="B36" s="103"/>
      <c r="C36" s="14"/>
      <c r="D36" s="14"/>
      <c r="E36" s="12" t="s">
        <v>0</v>
      </c>
      <c r="F36" s="13"/>
      <c r="G36" s="13"/>
      <c r="H36" s="13"/>
      <c r="I36" s="13"/>
      <c r="J36" s="13"/>
    </row>
    <row r="37" spans="1:10" ht="15.75" x14ac:dyDescent="0.25">
      <c r="A37" s="101"/>
      <c r="B37" s="103"/>
      <c r="C37" s="14"/>
      <c r="D37" s="14"/>
      <c r="E37" s="12" t="s">
        <v>2</v>
      </c>
      <c r="F37" s="13">
        <v>8117200</v>
      </c>
      <c r="G37" s="13">
        <v>9525000</v>
      </c>
      <c r="H37" s="13">
        <v>9525000</v>
      </c>
      <c r="I37" s="13">
        <v>9700000</v>
      </c>
      <c r="J37" s="13">
        <v>9700000</v>
      </c>
    </row>
    <row r="38" spans="1:10" ht="15.75" customHeight="1" x14ac:dyDescent="0.25">
      <c r="A38" s="101"/>
      <c r="B38" s="103"/>
      <c r="C38" s="14"/>
      <c r="D38" s="14"/>
      <c r="E38" s="12" t="s">
        <v>1</v>
      </c>
      <c r="F38" s="13"/>
      <c r="G38" s="13"/>
      <c r="H38" s="13"/>
      <c r="I38" s="13"/>
      <c r="J38" s="13"/>
    </row>
    <row r="39" spans="1:10" ht="48" customHeight="1" x14ac:dyDescent="0.25">
      <c r="A39" s="75" t="s">
        <v>16</v>
      </c>
      <c r="B39" s="103"/>
      <c r="C39" s="14"/>
      <c r="D39" s="16"/>
      <c r="E39" s="17"/>
      <c r="F39" s="18"/>
      <c r="G39" s="18"/>
      <c r="H39" s="18"/>
      <c r="I39" s="18"/>
      <c r="J39" s="19"/>
    </row>
    <row r="40" spans="1:10" ht="39" customHeight="1" x14ac:dyDescent="0.25">
      <c r="A40" s="75" t="s">
        <v>17</v>
      </c>
      <c r="B40" s="103"/>
      <c r="C40" s="14"/>
      <c r="D40" s="16"/>
      <c r="E40" s="20"/>
      <c r="F40" s="21"/>
      <c r="G40" s="21"/>
      <c r="H40" s="21"/>
      <c r="I40" s="21"/>
      <c r="J40" s="22"/>
    </row>
    <row r="41" spans="1:10" ht="22.5" customHeight="1" x14ac:dyDescent="0.25">
      <c r="A41" s="75" t="s">
        <v>18</v>
      </c>
      <c r="B41" s="103"/>
      <c r="C41" s="14"/>
      <c r="D41" s="16"/>
      <c r="E41" s="20"/>
      <c r="F41" s="21"/>
      <c r="G41" s="21"/>
      <c r="H41" s="21"/>
      <c r="I41" s="21"/>
      <c r="J41" s="22"/>
    </row>
    <row r="42" spans="1:10" ht="22.5" customHeight="1" x14ac:dyDescent="0.25">
      <c r="A42" s="75" t="s">
        <v>84</v>
      </c>
      <c r="B42" s="103"/>
      <c r="C42" s="14"/>
      <c r="D42" s="60"/>
      <c r="E42" s="20"/>
      <c r="F42" s="21"/>
      <c r="G42" s="21"/>
      <c r="H42" s="21"/>
      <c r="I42" s="21"/>
      <c r="J42" s="61"/>
    </row>
    <row r="43" spans="1:10" ht="47.25" x14ac:dyDescent="0.25">
      <c r="A43" s="75" t="s">
        <v>19</v>
      </c>
      <c r="B43" s="103"/>
      <c r="C43" s="14" t="s">
        <v>66</v>
      </c>
      <c r="D43" s="16" t="s">
        <v>65</v>
      </c>
      <c r="E43" s="20"/>
      <c r="F43" s="21"/>
      <c r="G43" s="21"/>
      <c r="H43" s="21"/>
      <c r="I43" s="21"/>
      <c r="J43" s="22"/>
    </row>
    <row r="44" spans="1:10" ht="31.5" customHeight="1" x14ac:dyDescent="0.25">
      <c r="A44" s="75" t="s">
        <v>83</v>
      </c>
      <c r="B44" s="103"/>
      <c r="C44" s="14"/>
      <c r="D44" s="16"/>
      <c r="E44" s="20"/>
      <c r="F44" s="21"/>
      <c r="G44" s="21"/>
      <c r="H44" s="21"/>
      <c r="I44" s="21"/>
      <c r="J44" s="22"/>
    </row>
    <row r="45" spans="1:10" ht="34.5" customHeight="1" x14ac:dyDescent="0.25">
      <c r="A45" s="75" t="s">
        <v>20</v>
      </c>
      <c r="B45" s="103"/>
      <c r="C45" s="14"/>
      <c r="D45" s="16"/>
      <c r="E45" s="20"/>
      <c r="F45" s="21"/>
      <c r="G45" s="21"/>
      <c r="H45" s="21"/>
      <c r="I45" s="21"/>
      <c r="J45" s="22"/>
    </row>
    <row r="46" spans="1:10" ht="36" customHeight="1" x14ac:dyDescent="0.25">
      <c r="A46" s="75" t="s">
        <v>21</v>
      </c>
      <c r="B46" s="103"/>
      <c r="C46" s="14"/>
      <c r="D46" s="16"/>
      <c r="E46" s="20"/>
      <c r="F46" s="21"/>
      <c r="G46" s="21"/>
      <c r="H46" s="21"/>
      <c r="I46" s="21"/>
      <c r="J46" s="22"/>
    </row>
    <row r="47" spans="1:10" ht="21" customHeight="1" x14ac:dyDescent="0.25">
      <c r="A47" s="75" t="s">
        <v>22</v>
      </c>
      <c r="B47" s="103"/>
      <c r="C47" s="14"/>
      <c r="D47" s="16"/>
      <c r="E47" s="20"/>
      <c r="F47" s="21"/>
      <c r="G47" s="21"/>
      <c r="H47" s="21"/>
      <c r="I47" s="21"/>
      <c r="J47" s="22"/>
    </row>
    <row r="48" spans="1:10" ht="21" customHeight="1" x14ac:dyDescent="0.25">
      <c r="A48" s="75" t="s">
        <v>86</v>
      </c>
      <c r="B48" s="103"/>
      <c r="C48" s="14"/>
      <c r="D48" s="60"/>
      <c r="E48" s="20"/>
      <c r="F48" s="21"/>
      <c r="G48" s="21"/>
      <c r="H48" s="21"/>
      <c r="I48" s="21"/>
      <c r="J48" s="61"/>
    </row>
    <row r="49" spans="1:10" ht="31.5" x14ac:dyDescent="0.25">
      <c r="A49" s="72" t="s">
        <v>23</v>
      </c>
      <c r="B49" s="108"/>
      <c r="C49" s="14"/>
      <c r="D49" s="14"/>
      <c r="E49" s="23"/>
      <c r="F49" s="24"/>
      <c r="G49" s="24"/>
      <c r="H49" s="24"/>
      <c r="I49" s="24"/>
      <c r="J49" s="25"/>
    </row>
    <row r="50" spans="1:10" ht="15.75" x14ac:dyDescent="0.25">
      <c r="A50" s="72" t="s">
        <v>24</v>
      </c>
      <c r="B50" s="108"/>
      <c r="C50" s="14"/>
      <c r="D50" s="14"/>
      <c r="E50" s="23"/>
      <c r="F50" s="24"/>
      <c r="G50" s="24"/>
      <c r="H50" s="24"/>
      <c r="I50" s="24"/>
      <c r="J50" s="25"/>
    </row>
    <row r="51" spans="1:10" ht="15.75" x14ac:dyDescent="0.25">
      <c r="A51" s="72" t="s">
        <v>25</v>
      </c>
      <c r="B51" s="108"/>
      <c r="C51" s="14"/>
      <c r="D51" s="14"/>
      <c r="E51" s="23"/>
      <c r="F51" s="24"/>
      <c r="G51" s="24"/>
      <c r="H51" s="24"/>
      <c r="I51" s="24"/>
      <c r="J51" s="25"/>
    </row>
    <row r="52" spans="1:10" ht="15.75" x14ac:dyDescent="0.25">
      <c r="A52" s="72" t="s">
        <v>26</v>
      </c>
      <c r="B52" s="108"/>
      <c r="C52" s="14"/>
      <c r="D52" s="14"/>
      <c r="E52" s="23"/>
      <c r="F52" s="24"/>
      <c r="G52" s="24"/>
      <c r="H52" s="24"/>
      <c r="I52" s="24"/>
      <c r="J52" s="25"/>
    </row>
    <row r="53" spans="1:10" ht="31.5" x14ac:dyDescent="0.25">
      <c r="A53" s="72" t="s">
        <v>27</v>
      </c>
      <c r="B53" s="108"/>
      <c r="C53" s="14"/>
      <c r="D53" s="14"/>
      <c r="E53" s="23"/>
      <c r="F53" s="24"/>
      <c r="G53" s="24"/>
      <c r="H53" s="24"/>
      <c r="I53" s="24"/>
      <c r="J53" s="25"/>
    </row>
    <row r="54" spans="1:10" ht="15.75" x14ac:dyDescent="0.25">
      <c r="A54" s="57" t="s">
        <v>77</v>
      </c>
      <c r="B54" s="109"/>
      <c r="C54" s="14"/>
      <c r="D54" s="14"/>
      <c r="E54" s="23"/>
      <c r="F54" s="24"/>
      <c r="G54" s="24"/>
      <c r="H54" s="24"/>
      <c r="I54" s="24"/>
      <c r="J54" s="25"/>
    </row>
    <row r="55" spans="1:10" ht="15.75" x14ac:dyDescent="0.25">
      <c r="A55" s="57" t="s">
        <v>78</v>
      </c>
      <c r="B55" s="109"/>
      <c r="C55" s="14"/>
      <c r="D55" s="14"/>
      <c r="E55" s="23"/>
      <c r="F55" s="24"/>
      <c r="G55" s="24"/>
      <c r="H55" s="24"/>
      <c r="I55" s="24"/>
      <c r="J55" s="25"/>
    </row>
    <row r="56" spans="1:10" ht="56.25" customHeight="1" x14ac:dyDescent="0.25">
      <c r="A56" s="76" t="s">
        <v>82</v>
      </c>
      <c r="B56" s="110"/>
      <c r="C56" s="15"/>
      <c r="D56" s="15"/>
      <c r="E56" s="26"/>
      <c r="F56" s="27"/>
      <c r="G56" s="27"/>
      <c r="H56" s="27"/>
      <c r="I56" s="27"/>
      <c r="J56" s="28"/>
    </row>
    <row r="57" spans="1:10" ht="15.75" x14ac:dyDescent="0.25">
      <c r="A57" s="105" t="s">
        <v>28</v>
      </c>
      <c r="B57" s="106"/>
      <c r="C57" s="106"/>
      <c r="D57" s="106"/>
      <c r="E57" s="106"/>
      <c r="F57" s="106"/>
      <c r="G57" s="106"/>
      <c r="H57" s="106"/>
      <c r="I57" s="106"/>
      <c r="J57" s="107"/>
    </row>
    <row r="58" spans="1:10" ht="15.75" x14ac:dyDescent="0.25">
      <c r="A58" s="100" t="s">
        <v>109</v>
      </c>
      <c r="B58" s="102" t="s">
        <v>29</v>
      </c>
      <c r="C58" s="10"/>
      <c r="D58" s="11"/>
      <c r="E58" s="12" t="s">
        <v>10</v>
      </c>
      <c r="F58" s="13">
        <f>SUM(F59:F62)</f>
        <v>2898050.88</v>
      </c>
      <c r="G58" s="13">
        <f>SUM(G59:G62)</f>
        <v>5000000</v>
      </c>
      <c r="H58" s="13">
        <f>SUM(H59:H62)</f>
        <v>5000000</v>
      </c>
      <c r="I58" s="13">
        <f>SUM(I59:I62)</f>
        <v>5000000</v>
      </c>
      <c r="J58" s="13">
        <f>SUM(J59:J62)</f>
        <v>5100000</v>
      </c>
    </row>
    <row r="59" spans="1:10" ht="71.25" customHeight="1" x14ac:dyDescent="0.25">
      <c r="A59" s="101"/>
      <c r="B59" s="103"/>
      <c r="C59" s="14"/>
      <c r="D59" s="14"/>
      <c r="E59" s="12" t="s">
        <v>11</v>
      </c>
      <c r="F59" s="13"/>
      <c r="G59" s="13"/>
      <c r="H59" s="13"/>
      <c r="I59" s="13"/>
      <c r="J59" s="13"/>
    </row>
    <row r="60" spans="1:10" ht="31.5" x14ac:dyDescent="0.25">
      <c r="A60" s="101"/>
      <c r="B60" s="103"/>
      <c r="C60" s="14"/>
      <c r="D60" s="14"/>
      <c r="E60" s="12" t="s">
        <v>0</v>
      </c>
      <c r="F60" s="13"/>
      <c r="G60" s="13"/>
      <c r="H60" s="13"/>
      <c r="I60" s="13"/>
      <c r="J60" s="13"/>
    </row>
    <row r="61" spans="1:10" ht="15.75" x14ac:dyDescent="0.25">
      <c r="A61" s="101"/>
      <c r="B61" s="103"/>
      <c r="C61" s="14"/>
      <c r="D61" s="14"/>
      <c r="E61" s="12" t="s">
        <v>2</v>
      </c>
      <c r="F61" s="13">
        <v>2898050.88</v>
      </c>
      <c r="G61" s="13">
        <v>5000000</v>
      </c>
      <c r="H61" s="13">
        <v>5000000</v>
      </c>
      <c r="I61" s="13">
        <v>5000000</v>
      </c>
      <c r="J61" s="13">
        <v>5100000</v>
      </c>
    </row>
    <row r="62" spans="1:10" ht="31.5" x14ac:dyDescent="0.25">
      <c r="A62" s="101"/>
      <c r="B62" s="103"/>
      <c r="C62" s="14"/>
      <c r="D62" s="14"/>
      <c r="E62" s="12" t="s">
        <v>1</v>
      </c>
      <c r="F62" s="13"/>
      <c r="G62" s="13"/>
      <c r="H62" s="13"/>
      <c r="I62" s="13"/>
      <c r="J62" s="13"/>
    </row>
    <row r="63" spans="1:10" ht="50.25" customHeight="1" x14ac:dyDescent="0.25">
      <c r="A63" s="12" t="s">
        <v>30</v>
      </c>
      <c r="B63" s="111"/>
      <c r="C63" s="14"/>
      <c r="D63" s="14"/>
      <c r="E63" s="29"/>
      <c r="F63" s="30"/>
      <c r="G63" s="30"/>
      <c r="H63" s="30"/>
      <c r="I63" s="30"/>
      <c r="J63" s="31"/>
    </row>
    <row r="64" spans="1:10" ht="33.75" customHeight="1" x14ac:dyDescent="0.25">
      <c r="A64" s="59" t="s">
        <v>85</v>
      </c>
      <c r="B64" s="111"/>
      <c r="C64" s="14"/>
      <c r="D64" s="14"/>
      <c r="E64" s="23"/>
      <c r="F64" s="24"/>
      <c r="G64" s="24"/>
      <c r="H64" s="24"/>
      <c r="I64" s="24"/>
      <c r="J64" s="25"/>
    </row>
    <row r="65" spans="1:10" ht="31.5" x14ac:dyDescent="0.25">
      <c r="A65" s="12" t="s">
        <v>31</v>
      </c>
      <c r="B65" s="111"/>
      <c r="C65" s="14"/>
      <c r="D65" s="14"/>
      <c r="E65" s="23"/>
      <c r="F65" s="24"/>
      <c r="G65" s="24"/>
      <c r="H65" s="24"/>
      <c r="I65" s="24"/>
      <c r="J65" s="25"/>
    </row>
    <row r="66" spans="1:10" ht="31.5" x14ac:dyDescent="0.25">
      <c r="A66" s="32" t="s">
        <v>32</v>
      </c>
      <c r="B66" s="111"/>
      <c r="C66" s="33"/>
      <c r="D66" s="33"/>
      <c r="E66" s="34"/>
      <c r="F66" s="35"/>
      <c r="G66" s="35"/>
      <c r="H66" s="35"/>
      <c r="I66" s="35"/>
      <c r="J66" s="36"/>
    </row>
    <row r="67" spans="1:10" ht="31.5" x14ac:dyDescent="0.25">
      <c r="A67" s="32" t="s">
        <v>33</v>
      </c>
      <c r="B67" s="111"/>
      <c r="C67" s="33"/>
      <c r="D67" s="33"/>
      <c r="E67" s="34"/>
      <c r="F67" s="35"/>
      <c r="G67" s="35"/>
      <c r="H67" s="35"/>
      <c r="I67" s="35"/>
      <c r="J67" s="36"/>
    </row>
    <row r="68" spans="1:10" ht="18.75" customHeight="1" x14ac:dyDescent="0.25">
      <c r="A68" s="37" t="s">
        <v>34</v>
      </c>
      <c r="B68" s="111"/>
      <c r="C68" s="38"/>
      <c r="D68" s="38"/>
      <c r="E68" s="39"/>
      <c r="F68" s="40"/>
      <c r="G68" s="40"/>
      <c r="H68" s="40"/>
      <c r="I68" s="40"/>
      <c r="J68" s="41"/>
    </row>
    <row r="69" spans="1:10" ht="31.5" x14ac:dyDescent="0.25">
      <c r="A69" s="32" t="s">
        <v>35</v>
      </c>
      <c r="B69" s="111"/>
      <c r="C69" s="38"/>
      <c r="D69" s="38"/>
      <c r="E69" s="39"/>
      <c r="F69" s="40"/>
      <c r="G69" s="40"/>
      <c r="H69" s="40"/>
      <c r="I69" s="40"/>
      <c r="J69" s="41"/>
    </row>
    <row r="70" spans="1:10" ht="47.25" x14ac:dyDescent="0.25">
      <c r="A70" s="58" t="s">
        <v>48</v>
      </c>
      <c r="B70" s="112"/>
      <c r="C70" s="42"/>
      <c r="D70" s="42"/>
      <c r="E70" s="43"/>
      <c r="F70" s="44"/>
      <c r="G70" s="44"/>
      <c r="H70" s="44"/>
      <c r="I70" s="44"/>
      <c r="J70" s="45"/>
    </row>
    <row r="71" spans="1:10" ht="15.75" x14ac:dyDescent="0.25">
      <c r="A71" s="83" t="s">
        <v>41</v>
      </c>
      <c r="B71" s="86" t="s">
        <v>37</v>
      </c>
      <c r="C71" s="8"/>
      <c r="D71" s="8"/>
      <c r="E71" s="8" t="s">
        <v>10</v>
      </c>
      <c r="F71" s="9">
        <f>SUM(F72:F75)</f>
        <v>915000</v>
      </c>
      <c r="G71" s="9">
        <f>SUM(G72:G75)</f>
        <v>1515000</v>
      </c>
      <c r="H71" s="9">
        <f>SUM(H72:H75)</f>
        <v>1515000</v>
      </c>
      <c r="I71" s="9">
        <f>SUM(I72:I75)</f>
        <v>1520000</v>
      </c>
      <c r="J71" s="9">
        <f>SUM(J72:J75)</f>
        <v>1520000</v>
      </c>
    </row>
    <row r="72" spans="1:10" ht="63.75" customHeight="1" x14ac:dyDescent="0.25">
      <c r="A72" s="84"/>
      <c r="B72" s="87"/>
      <c r="C72" s="8"/>
      <c r="D72" s="8"/>
      <c r="E72" s="8" t="s">
        <v>11</v>
      </c>
      <c r="F72" s="9">
        <f t="shared" ref="F72:J73" si="6">F78+F85</f>
        <v>0</v>
      </c>
      <c r="G72" s="9">
        <f t="shared" si="6"/>
        <v>0</v>
      </c>
      <c r="H72" s="9">
        <f t="shared" si="6"/>
        <v>0</v>
      </c>
      <c r="I72" s="9">
        <f t="shared" si="6"/>
        <v>0</v>
      </c>
      <c r="J72" s="9">
        <f t="shared" si="6"/>
        <v>0</v>
      </c>
    </row>
    <row r="73" spans="1:10" ht="31.5" x14ac:dyDescent="0.25">
      <c r="A73" s="84"/>
      <c r="B73" s="87"/>
      <c r="C73" s="8"/>
      <c r="D73" s="8"/>
      <c r="E73" s="8" t="s">
        <v>0</v>
      </c>
      <c r="F73" s="9">
        <f t="shared" si="6"/>
        <v>0</v>
      </c>
      <c r="G73" s="9">
        <f t="shared" si="6"/>
        <v>0</v>
      </c>
      <c r="H73" s="9">
        <f t="shared" si="6"/>
        <v>0</v>
      </c>
      <c r="I73" s="9">
        <f t="shared" si="6"/>
        <v>0</v>
      </c>
      <c r="J73" s="9">
        <f t="shared" si="6"/>
        <v>0</v>
      </c>
    </row>
    <row r="74" spans="1:10" ht="15.75" x14ac:dyDescent="0.25">
      <c r="A74" s="84"/>
      <c r="B74" s="87"/>
      <c r="C74" s="8"/>
      <c r="D74" s="8"/>
      <c r="E74" s="8" t="s">
        <v>2</v>
      </c>
      <c r="F74" s="9">
        <f t="shared" ref="F74:J75" si="7">F80+F87</f>
        <v>915000</v>
      </c>
      <c r="G74" s="9">
        <f>G80+G87</f>
        <v>1515000</v>
      </c>
      <c r="H74" s="9">
        <f t="shared" si="7"/>
        <v>1515000</v>
      </c>
      <c r="I74" s="9">
        <f t="shared" si="7"/>
        <v>1520000</v>
      </c>
      <c r="J74" s="9">
        <f t="shared" si="7"/>
        <v>1520000</v>
      </c>
    </row>
    <row r="75" spans="1:10" ht="31.5" x14ac:dyDescent="0.25">
      <c r="A75" s="85"/>
      <c r="B75" s="88"/>
      <c r="C75" s="8"/>
      <c r="D75" s="8"/>
      <c r="E75" s="8" t="s">
        <v>1</v>
      </c>
      <c r="F75" s="9">
        <f t="shared" si="7"/>
        <v>0</v>
      </c>
      <c r="G75" s="9">
        <f t="shared" si="7"/>
        <v>0</v>
      </c>
      <c r="H75" s="9">
        <f t="shared" si="7"/>
        <v>0</v>
      </c>
      <c r="I75" s="9">
        <f t="shared" si="7"/>
        <v>0</v>
      </c>
      <c r="J75" s="9">
        <f t="shared" si="7"/>
        <v>0</v>
      </c>
    </row>
    <row r="76" spans="1:10" ht="18" customHeight="1" x14ac:dyDescent="0.25">
      <c r="A76" s="105" t="s">
        <v>81</v>
      </c>
      <c r="B76" s="106"/>
      <c r="C76" s="106"/>
      <c r="D76" s="106"/>
      <c r="E76" s="106"/>
      <c r="F76" s="106"/>
      <c r="G76" s="106"/>
      <c r="H76" s="106"/>
      <c r="I76" s="106"/>
      <c r="J76" s="107"/>
    </row>
    <row r="77" spans="1:10" ht="15.75" x14ac:dyDescent="0.25">
      <c r="A77" s="100" t="s">
        <v>69</v>
      </c>
      <c r="B77" s="102" t="s">
        <v>38</v>
      </c>
      <c r="C77" s="10"/>
      <c r="D77" s="11"/>
      <c r="E77" s="12" t="s">
        <v>10</v>
      </c>
      <c r="F77" s="13">
        <f>SUM(F78:F81)</f>
        <v>515000</v>
      </c>
      <c r="G77" s="13">
        <f>SUM(G78:G81)</f>
        <v>915000</v>
      </c>
      <c r="H77" s="13">
        <f>SUM(H78:H81)</f>
        <v>915000</v>
      </c>
      <c r="I77" s="13">
        <f>SUM(I78:I81)</f>
        <v>920000</v>
      </c>
      <c r="J77" s="13">
        <f>SUM(J78:J81)</f>
        <v>920000</v>
      </c>
    </row>
    <row r="78" spans="1:10" ht="68.25" customHeight="1" x14ac:dyDescent="0.25">
      <c r="A78" s="101"/>
      <c r="B78" s="103"/>
      <c r="C78" s="14"/>
      <c r="D78" s="14"/>
      <c r="E78" s="12" t="s">
        <v>11</v>
      </c>
      <c r="F78" s="13"/>
      <c r="G78" s="13"/>
      <c r="H78" s="13"/>
      <c r="I78" s="13"/>
      <c r="J78" s="13"/>
    </row>
    <row r="79" spans="1:10" ht="31.5" x14ac:dyDescent="0.25">
      <c r="A79" s="101"/>
      <c r="B79" s="103"/>
      <c r="C79" s="14"/>
      <c r="D79" s="14"/>
      <c r="E79" s="12" t="s">
        <v>0</v>
      </c>
      <c r="F79" s="13"/>
      <c r="G79" s="13"/>
      <c r="H79" s="13"/>
      <c r="I79" s="13"/>
      <c r="J79" s="13"/>
    </row>
    <row r="80" spans="1:10" ht="15.75" x14ac:dyDescent="0.25">
      <c r="A80" s="101"/>
      <c r="B80" s="103"/>
      <c r="C80" s="14"/>
      <c r="D80" s="14"/>
      <c r="E80" s="12" t="s">
        <v>2</v>
      </c>
      <c r="F80" s="13">
        <v>515000</v>
      </c>
      <c r="G80" s="13">
        <v>915000</v>
      </c>
      <c r="H80" s="13">
        <v>915000</v>
      </c>
      <c r="I80" s="13">
        <v>920000</v>
      </c>
      <c r="J80" s="13">
        <v>920000</v>
      </c>
    </row>
    <row r="81" spans="1:10" ht="31.5" x14ac:dyDescent="0.25">
      <c r="A81" s="101"/>
      <c r="B81" s="103"/>
      <c r="C81" s="14"/>
      <c r="D81" s="14"/>
      <c r="E81" s="12" t="s">
        <v>1</v>
      </c>
      <c r="F81" s="13"/>
      <c r="G81" s="13"/>
      <c r="H81" s="13"/>
      <c r="I81" s="13"/>
      <c r="J81" s="13"/>
    </row>
    <row r="82" spans="1:10" ht="32.25" customHeight="1" x14ac:dyDescent="0.25">
      <c r="A82" s="12" t="s">
        <v>79</v>
      </c>
      <c r="B82" s="122"/>
      <c r="C82" s="38"/>
      <c r="D82" s="38"/>
      <c r="E82" s="46"/>
      <c r="F82" s="47"/>
      <c r="G82" s="47"/>
      <c r="H82" s="47"/>
      <c r="I82" s="47"/>
      <c r="J82" s="48"/>
    </row>
    <row r="83" spans="1:10" ht="36.75" customHeight="1" x14ac:dyDescent="0.25">
      <c r="A83" s="12" t="s">
        <v>80</v>
      </c>
      <c r="B83" s="123"/>
      <c r="C83" s="42"/>
      <c r="D83" s="42"/>
      <c r="E83" s="43"/>
      <c r="F83" s="44"/>
      <c r="G83" s="44"/>
      <c r="H83" s="44"/>
      <c r="I83" s="44"/>
      <c r="J83" s="45"/>
    </row>
    <row r="84" spans="1:10" ht="15.75" x14ac:dyDescent="0.25">
      <c r="A84" s="100" t="s">
        <v>70</v>
      </c>
      <c r="B84" s="102" t="s">
        <v>39</v>
      </c>
      <c r="C84" s="49"/>
      <c r="D84" s="11"/>
      <c r="E84" s="12" t="s">
        <v>10</v>
      </c>
      <c r="F84" s="50">
        <f>SUM(F85:F88)</f>
        <v>400000</v>
      </c>
      <c r="G84" s="50">
        <f>SUM(G85:G88)</f>
        <v>600000</v>
      </c>
      <c r="H84" s="50">
        <f>SUM(H85:H88)</f>
        <v>600000</v>
      </c>
      <c r="I84" s="50">
        <f>SUM(I85:I88)</f>
        <v>600000</v>
      </c>
      <c r="J84" s="50">
        <f>SUM(J85:J88)</f>
        <v>600000</v>
      </c>
    </row>
    <row r="85" spans="1:10" ht="76.5" customHeight="1" x14ac:dyDescent="0.25">
      <c r="A85" s="101"/>
      <c r="B85" s="103"/>
      <c r="C85" s="38"/>
      <c r="D85" s="38"/>
      <c r="E85" s="12" t="s">
        <v>11</v>
      </c>
      <c r="F85" s="50"/>
      <c r="G85" s="50"/>
      <c r="H85" s="50"/>
      <c r="I85" s="50"/>
      <c r="J85" s="50"/>
    </row>
    <row r="86" spans="1:10" ht="31.5" x14ac:dyDescent="0.25">
      <c r="A86" s="101"/>
      <c r="B86" s="103"/>
      <c r="C86" s="38"/>
      <c r="D86" s="38"/>
      <c r="E86" s="12" t="s">
        <v>0</v>
      </c>
      <c r="F86" s="50"/>
      <c r="G86" s="50"/>
      <c r="H86" s="50"/>
      <c r="I86" s="50"/>
      <c r="J86" s="50"/>
    </row>
    <row r="87" spans="1:10" ht="15.75" x14ac:dyDescent="0.25">
      <c r="A87" s="101"/>
      <c r="B87" s="103"/>
      <c r="C87" s="38"/>
      <c r="D87" s="38"/>
      <c r="E87" s="12" t="s">
        <v>2</v>
      </c>
      <c r="F87" s="50">
        <v>400000</v>
      </c>
      <c r="G87" s="50">
        <v>600000</v>
      </c>
      <c r="H87" s="50">
        <v>600000</v>
      </c>
      <c r="I87" s="50">
        <v>600000</v>
      </c>
      <c r="J87" s="50">
        <v>600000</v>
      </c>
    </row>
    <row r="88" spans="1:10" ht="31.5" x14ac:dyDescent="0.25">
      <c r="A88" s="101"/>
      <c r="B88" s="103"/>
      <c r="C88" s="38"/>
      <c r="D88" s="38"/>
      <c r="E88" s="12" t="s">
        <v>1</v>
      </c>
      <c r="F88" s="50"/>
      <c r="G88" s="50"/>
      <c r="H88" s="50"/>
      <c r="I88" s="50"/>
      <c r="J88" s="50"/>
    </row>
    <row r="89" spans="1:10" ht="23.25" customHeight="1" x14ac:dyDescent="0.25">
      <c r="A89" s="12" t="s">
        <v>40</v>
      </c>
      <c r="B89" s="104"/>
      <c r="C89" s="42"/>
      <c r="D89" s="42"/>
      <c r="E89" s="51"/>
      <c r="F89" s="52"/>
      <c r="G89" s="52"/>
      <c r="H89" s="52"/>
      <c r="I89" s="52"/>
      <c r="J89" s="53"/>
    </row>
    <row r="90" spans="1:10" ht="15.75" x14ac:dyDescent="0.25">
      <c r="A90" s="83" t="s">
        <v>49</v>
      </c>
      <c r="B90" s="86" t="s">
        <v>42</v>
      </c>
      <c r="C90" s="8"/>
      <c r="D90" s="8"/>
      <c r="E90" s="8" t="s">
        <v>10</v>
      </c>
      <c r="F90" s="9">
        <f>SUM(F91:F94)</f>
        <v>652000</v>
      </c>
      <c r="G90" s="9">
        <f>SUM(G91:G94)</f>
        <v>600000</v>
      </c>
      <c r="H90" s="9">
        <f>SUM(H91:H94)</f>
        <v>600000</v>
      </c>
      <c r="I90" s="9">
        <f>SUM(I91:I94)</f>
        <v>600000</v>
      </c>
      <c r="J90" s="9">
        <f>SUM(J91:J94)</f>
        <v>600000</v>
      </c>
    </row>
    <row r="91" spans="1:10" ht="70.5" customHeight="1" x14ac:dyDescent="0.25">
      <c r="A91" s="84"/>
      <c r="B91" s="87"/>
      <c r="C91" s="8"/>
      <c r="D91" s="8"/>
      <c r="E91" s="8" t="s">
        <v>11</v>
      </c>
      <c r="F91" s="9">
        <f>F97</f>
        <v>0</v>
      </c>
      <c r="G91" s="9">
        <f>G97</f>
        <v>0</v>
      </c>
      <c r="H91" s="9">
        <f>H97</f>
        <v>0</v>
      </c>
      <c r="I91" s="9">
        <f>I97</f>
        <v>0</v>
      </c>
      <c r="J91" s="9">
        <f>J97</f>
        <v>0</v>
      </c>
    </row>
    <row r="92" spans="1:10" ht="31.5" x14ac:dyDescent="0.25">
      <c r="A92" s="84"/>
      <c r="B92" s="87"/>
      <c r="C92" s="8"/>
      <c r="D92" s="8"/>
      <c r="E92" s="8" t="s">
        <v>0</v>
      </c>
      <c r="F92" s="9">
        <f t="shared" ref="F92:J94" si="8">F98</f>
        <v>0</v>
      </c>
      <c r="G92" s="9">
        <f t="shared" si="8"/>
        <v>0</v>
      </c>
      <c r="H92" s="9">
        <f t="shared" si="8"/>
        <v>0</v>
      </c>
      <c r="I92" s="9">
        <f t="shared" si="8"/>
        <v>0</v>
      </c>
      <c r="J92" s="9">
        <f t="shared" si="8"/>
        <v>0</v>
      </c>
    </row>
    <row r="93" spans="1:10" ht="15.75" x14ac:dyDescent="0.25">
      <c r="A93" s="84"/>
      <c r="B93" s="87"/>
      <c r="C93" s="8"/>
      <c r="D93" s="8"/>
      <c r="E93" s="8" t="s">
        <v>2</v>
      </c>
      <c r="F93" s="9">
        <f t="shared" si="8"/>
        <v>652000</v>
      </c>
      <c r="G93" s="9">
        <f t="shared" si="8"/>
        <v>600000</v>
      </c>
      <c r="H93" s="9">
        <f t="shared" si="8"/>
        <v>600000</v>
      </c>
      <c r="I93" s="9">
        <f t="shared" si="8"/>
        <v>600000</v>
      </c>
      <c r="J93" s="9">
        <f t="shared" si="8"/>
        <v>600000</v>
      </c>
    </row>
    <row r="94" spans="1:10" ht="31.5" x14ac:dyDescent="0.25">
      <c r="A94" s="85"/>
      <c r="B94" s="88"/>
      <c r="C94" s="8"/>
      <c r="D94" s="8"/>
      <c r="E94" s="8" t="s">
        <v>1</v>
      </c>
      <c r="F94" s="9">
        <f>F100</f>
        <v>0</v>
      </c>
      <c r="G94" s="9">
        <f t="shared" si="8"/>
        <v>0</v>
      </c>
      <c r="H94" s="9">
        <f>H100</f>
        <v>0</v>
      </c>
      <c r="I94" s="9">
        <f t="shared" si="8"/>
        <v>0</v>
      </c>
      <c r="J94" s="9">
        <f t="shared" si="8"/>
        <v>0</v>
      </c>
    </row>
    <row r="95" spans="1:10" ht="15.75" x14ac:dyDescent="0.25">
      <c r="A95" s="105" t="s">
        <v>43</v>
      </c>
      <c r="B95" s="106"/>
      <c r="C95" s="106"/>
      <c r="D95" s="106"/>
      <c r="E95" s="106"/>
      <c r="F95" s="106"/>
      <c r="G95" s="106"/>
      <c r="H95" s="106"/>
      <c r="I95" s="106"/>
      <c r="J95" s="107"/>
    </row>
    <row r="96" spans="1:10" ht="15.75" x14ac:dyDescent="0.25">
      <c r="A96" s="100" t="s">
        <v>71</v>
      </c>
      <c r="B96" s="102" t="s">
        <v>44</v>
      </c>
      <c r="C96" s="49"/>
      <c r="D96" s="11"/>
      <c r="E96" s="12" t="s">
        <v>10</v>
      </c>
      <c r="F96" s="50">
        <f>SUM(F97:F100)</f>
        <v>652000</v>
      </c>
      <c r="G96" s="50">
        <f>SUM(G97:G100)</f>
        <v>600000</v>
      </c>
      <c r="H96" s="50">
        <f>SUM(H97:H100)</f>
        <v>600000</v>
      </c>
      <c r="I96" s="50">
        <f>SUM(I97:I100)</f>
        <v>600000</v>
      </c>
      <c r="J96" s="50">
        <f>SUM(J97:J100)</f>
        <v>600000</v>
      </c>
    </row>
    <row r="97" spans="1:10" ht="68.25" customHeight="1" x14ac:dyDescent="0.25">
      <c r="A97" s="101"/>
      <c r="B97" s="103"/>
      <c r="C97" s="38"/>
      <c r="D97" s="38"/>
      <c r="E97" s="12" t="s">
        <v>11</v>
      </c>
      <c r="F97" s="50"/>
      <c r="G97" s="50"/>
      <c r="H97" s="50"/>
      <c r="I97" s="50"/>
      <c r="J97" s="50"/>
    </row>
    <row r="98" spans="1:10" ht="31.5" x14ac:dyDescent="0.25">
      <c r="A98" s="101"/>
      <c r="B98" s="103"/>
      <c r="C98" s="38"/>
      <c r="D98" s="38"/>
      <c r="E98" s="12" t="s">
        <v>0</v>
      </c>
      <c r="F98" s="50"/>
      <c r="G98" s="50"/>
      <c r="H98" s="50"/>
      <c r="I98" s="50"/>
      <c r="J98" s="50"/>
    </row>
    <row r="99" spans="1:10" ht="15.75" x14ac:dyDescent="0.25">
      <c r="A99" s="101"/>
      <c r="B99" s="103"/>
      <c r="C99" s="38"/>
      <c r="D99" s="38"/>
      <c r="E99" s="12" t="s">
        <v>2</v>
      </c>
      <c r="F99" s="50">
        <v>652000</v>
      </c>
      <c r="G99" s="50">
        <v>600000</v>
      </c>
      <c r="H99" s="50">
        <v>600000</v>
      </c>
      <c r="I99" s="50">
        <v>600000</v>
      </c>
      <c r="J99" s="50">
        <v>600000</v>
      </c>
    </row>
    <row r="100" spans="1:10" ht="31.5" x14ac:dyDescent="0.25">
      <c r="A100" s="101"/>
      <c r="B100" s="103"/>
      <c r="C100" s="38"/>
      <c r="D100" s="38"/>
      <c r="E100" s="12" t="s">
        <v>1</v>
      </c>
      <c r="F100" s="50"/>
      <c r="G100" s="50"/>
      <c r="H100" s="50"/>
      <c r="I100" s="50"/>
      <c r="J100" s="50"/>
    </row>
    <row r="101" spans="1:10" ht="41.25" customHeight="1" x14ac:dyDescent="0.25">
      <c r="A101" s="12" t="s">
        <v>45</v>
      </c>
      <c r="B101" s="111"/>
      <c r="C101" s="38"/>
      <c r="D101" s="38"/>
      <c r="E101" s="39"/>
      <c r="F101" s="40"/>
      <c r="G101" s="40"/>
      <c r="H101" s="40"/>
      <c r="I101" s="40"/>
      <c r="J101" s="41"/>
    </row>
    <row r="102" spans="1:10" ht="38.25" customHeight="1" x14ac:dyDescent="0.25">
      <c r="A102" s="72" t="s">
        <v>46</v>
      </c>
      <c r="B102" s="111"/>
      <c r="C102" s="38"/>
      <c r="D102" s="38"/>
      <c r="E102" s="39"/>
      <c r="F102" s="40"/>
      <c r="G102" s="40"/>
      <c r="H102" s="40"/>
      <c r="I102" s="40"/>
      <c r="J102" s="41"/>
    </row>
    <row r="103" spans="1:10" ht="42.75" customHeight="1" x14ac:dyDescent="0.25">
      <c r="A103" s="72" t="s">
        <v>47</v>
      </c>
      <c r="B103" s="111"/>
      <c r="C103" s="38"/>
      <c r="D103" s="38"/>
      <c r="E103" s="39"/>
      <c r="F103" s="40"/>
      <c r="G103" s="40"/>
      <c r="H103" s="40"/>
      <c r="I103" s="40"/>
      <c r="J103" s="41"/>
    </row>
    <row r="104" spans="1:10" ht="29.25" customHeight="1" x14ac:dyDescent="0.25">
      <c r="A104" s="76" t="s">
        <v>59</v>
      </c>
      <c r="B104" s="118"/>
      <c r="C104" s="38"/>
      <c r="D104" s="38"/>
      <c r="E104" s="39"/>
      <c r="F104" s="40"/>
      <c r="G104" s="40"/>
      <c r="H104" s="40"/>
      <c r="I104" s="40"/>
      <c r="J104" s="41"/>
    </row>
    <row r="105" spans="1:10" ht="63.75" customHeight="1" x14ac:dyDescent="0.25">
      <c r="A105" s="76" t="s">
        <v>60</v>
      </c>
      <c r="B105" s="118"/>
      <c r="C105" s="38"/>
      <c r="D105" s="38"/>
      <c r="E105" s="39"/>
      <c r="F105" s="40"/>
      <c r="G105" s="40"/>
      <c r="H105" s="40"/>
      <c r="I105" s="40"/>
      <c r="J105" s="41"/>
    </row>
    <row r="106" spans="1:10" ht="15.75" x14ac:dyDescent="0.25">
      <c r="A106" s="83" t="s">
        <v>76</v>
      </c>
      <c r="B106" s="86" t="s">
        <v>50</v>
      </c>
      <c r="C106" s="8"/>
      <c r="D106" s="8"/>
      <c r="E106" s="8" t="s">
        <v>10</v>
      </c>
      <c r="F106" s="9">
        <f>SUM(F107:F110)</f>
        <v>66226617.25</v>
      </c>
      <c r="G106" s="9">
        <f>SUM(G107:G110)</f>
        <v>51610715.544999994</v>
      </c>
      <c r="H106" s="9">
        <f>SUM(H107:H110)</f>
        <v>51810636.722724989</v>
      </c>
      <c r="I106" s="9">
        <f>SUM(I107:I110)</f>
        <v>52011557.506338611</v>
      </c>
      <c r="J106" s="9">
        <f>SUM(J107:J110)</f>
        <v>52213482.893870302</v>
      </c>
    </row>
    <row r="107" spans="1:10" ht="68.25" customHeight="1" x14ac:dyDescent="0.25">
      <c r="A107" s="84"/>
      <c r="B107" s="87"/>
      <c r="C107" s="8"/>
      <c r="D107" s="8"/>
      <c r="E107" s="8" t="s">
        <v>11</v>
      </c>
      <c r="F107" s="9">
        <f>F113+F120+F131+F136+F141+F148</f>
        <v>15548762.609999999</v>
      </c>
      <c r="G107" s="9">
        <f>G113+G120+G131+G136+G141+G148</f>
        <v>1226480</v>
      </c>
      <c r="H107" s="9">
        <f t="shared" ref="H107:J107" si="9">H113+H120+H131+H136+H141+H148</f>
        <v>1226480</v>
      </c>
      <c r="I107" s="9">
        <f t="shared" si="9"/>
        <v>1226480</v>
      </c>
      <c r="J107" s="9">
        <f t="shared" si="9"/>
        <v>1226480</v>
      </c>
    </row>
    <row r="108" spans="1:10" ht="31.5" x14ac:dyDescent="0.25">
      <c r="A108" s="84"/>
      <c r="B108" s="87"/>
      <c r="C108" s="8"/>
      <c r="D108" s="8"/>
      <c r="E108" s="8" t="s">
        <v>0</v>
      </c>
      <c r="F108" s="9">
        <f t="shared" ref="F108:F110" si="10">F114+F121+F132+F137+F142+F149</f>
        <v>0</v>
      </c>
      <c r="G108" s="9">
        <f>G114+G121+G142+G149</f>
        <v>0</v>
      </c>
      <c r="H108" s="9">
        <f>H114+H121+H142+H149</f>
        <v>0</v>
      </c>
      <c r="I108" s="9">
        <f>I114+I121+I142+I149</f>
        <v>0</v>
      </c>
      <c r="J108" s="9">
        <f>J114+J121+J142+J149</f>
        <v>0</v>
      </c>
    </row>
    <row r="109" spans="1:10" ht="15.75" x14ac:dyDescent="0.25">
      <c r="A109" s="84"/>
      <c r="B109" s="87"/>
      <c r="C109" s="8"/>
      <c r="D109" s="8"/>
      <c r="E109" s="8" t="s">
        <v>2</v>
      </c>
      <c r="F109" s="9">
        <f t="shared" si="10"/>
        <v>50677854.640000001</v>
      </c>
      <c r="G109" s="9">
        <f t="shared" ref="G109:J110" si="11">G115+G122</f>
        <v>50384235.544999994</v>
      </c>
      <c r="H109" s="9">
        <f t="shared" si="11"/>
        <v>50584156.722724989</v>
      </c>
      <c r="I109" s="9">
        <f t="shared" si="11"/>
        <v>50785077.506338611</v>
      </c>
      <c r="J109" s="9">
        <f t="shared" si="11"/>
        <v>50987002.893870302</v>
      </c>
    </row>
    <row r="110" spans="1:10" ht="31.5" x14ac:dyDescent="0.25">
      <c r="A110" s="85"/>
      <c r="B110" s="88"/>
      <c r="C110" s="8"/>
      <c r="D110" s="8"/>
      <c r="E110" s="8" t="s">
        <v>1</v>
      </c>
      <c r="F110" s="9">
        <f t="shared" si="10"/>
        <v>0</v>
      </c>
      <c r="G110" s="9">
        <f t="shared" si="11"/>
        <v>0</v>
      </c>
      <c r="H110" s="9">
        <f t="shared" si="11"/>
        <v>0</v>
      </c>
      <c r="I110" s="9">
        <f t="shared" si="11"/>
        <v>0</v>
      </c>
      <c r="J110" s="9">
        <f t="shared" si="11"/>
        <v>0</v>
      </c>
    </row>
    <row r="111" spans="1:10" ht="15.75" x14ac:dyDescent="0.25">
      <c r="A111" s="105" t="s">
        <v>51</v>
      </c>
      <c r="B111" s="106"/>
      <c r="C111" s="106"/>
      <c r="D111" s="106"/>
      <c r="E111" s="106"/>
      <c r="F111" s="106"/>
      <c r="G111" s="106"/>
      <c r="H111" s="106"/>
      <c r="I111" s="106"/>
      <c r="J111" s="107"/>
    </row>
    <row r="112" spans="1:10" ht="15.75" x14ac:dyDescent="0.25">
      <c r="A112" s="100" t="s">
        <v>72</v>
      </c>
      <c r="B112" s="102" t="s">
        <v>12</v>
      </c>
      <c r="C112" s="49"/>
      <c r="D112" s="11"/>
      <c r="E112" s="12" t="s">
        <v>10</v>
      </c>
      <c r="F112" s="50">
        <f>SUM(F113:F116)</f>
        <v>39785309</v>
      </c>
      <c r="G112" s="50">
        <f>SUM(G113:G116)</f>
        <v>39984235.544999994</v>
      </c>
      <c r="H112" s="50">
        <f>SUM(H113:H116)</f>
        <v>40184156.722724989</v>
      </c>
      <c r="I112" s="50">
        <f>SUM(I113:I116)</f>
        <v>40385077.506338611</v>
      </c>
      <c r="J112" s="50">
        <f>SUM(J113:J116)</f>
        <v>40587002.893870302</v>
      </c>
    </row>
    <row r="113" spans="1:10" ht="69" customHeight="1" x14ac:dyDescent="0.25">
      <c r="A113" s="101"/>
      <c r="B113" s="103"/>
      <c r="C113" s="38"/>
      <c r="D113" s="38"/>
      <c r="E113" s="12" t="s">
        <v>11</v>
      </c>
      <c r="F113" s="50"/>
      <c r="G113" s="50"/>
      <c r="H113" s="50"/>
      <c r="I113" s="50"/>
      <c r="J113" s="50"/>
    </row>
    <row r="114" spans="1:10" ht="31.5" x14ac:dyDescent="0.25">
      <c r="A114" s="101"/>
      <c r="B114" s="103"/>
      <c r="C114" s="38"/>
      <c r="D114" s="38"/>
      <c r="E114" s="12" t="s">
        <v>0</v>
      </c>
      <c r="F114" s="50"/>
      <c r="G114" s="50"/>
      <c r="H114" s="50"/>
      <c r="I114" s="50"/>
      <c r="J114" s="50"/>
    </row>
    <row r="115" spans="1:10" ht="15.75" x14ac:dyDescent="0.25">
      <c r="A115" s="101"/>
      <c r="B115" s="103"/>
      <c r="C115" s="38"/>
      <c r="D115" s="38"/>
      <c r="E115" s="12" t="s">
        <v>2</v>
      </c>
      <c r="F115" s="50">
        <v>39785309</v>
      </c>
      <c r="G115" s="50">
        <f>F115*100.5%</f>
        <v>39984235.544999994</v>
      </c>
      <c r="H115" s="50">
        <f>G115*100.5%</f>
        <v>40184156.722724989</v>
      </c>
      <c r="I115" s="50">
        <f>H115*100.5%</f>
        <v>40385077.506338611</v>
      </c>
      <c r="J115" s="50">
        <f>I115*100.5%</f>
        <v>40587002.893870302</v>
      </c>
    </row>
    <row r="116" spans="1:10" ht="31.5" x14ac:dyDescent="0.25">
      <c r="A116" s="101"/>
      <c r="B116" s="103"/>
      <c r="C116" s="38"/>
      <c r="D116" s="38"/>
      <c r="E116" s="12" t="s">
        <v>1</v>
      </c>
      <c r="F116" s="50"/>
      <c r="G116" s="50"/>
      <c r="H116" s="50"/>
      <c r="I116" s="50"/>
      <c r="J116" s="50"/>
    </row>
    <row r="117" spans="1:10" ht="39.75" customHeight="1" x14ac:dyDescent="0.25">
      <c r="A117" s="12" t="s">
        <v>52</v>
      </c>
      <c r="B117" s="104"/>
      <c r="C117" s="42"/>
      <c r="D117" s="42"/>
      <c r="E117" s="51"/>
      <c r="F117" s="52"/>
      <c r="G117" s="52"/>
      <c r="H117" s="52"/>
      <c r="I117" s="52"/>
      <c r="J117" s="53"/>
    </row>
    <row r="118" spans="1:10" ht="22.5" customHeight="1" x14ac:dyDescent="0.25">
      <c r="A118" s="105" t="s">
        <v>53</v>
      </c>
      <c r="B118" s="106"/>
      <c r="C118" s="106"/>
      <c r="D118" s="106"/>
      <c r="E118" s="106"/>
      <c r="F118" s="106"/>
      <c r="G118" s="106"/>
      <c r="H118" s="106"/>
      <c r="I118" s="106"/>
      <c r="J118" s="107"/>
    </row>
    <row r="119" spans="1:10" ht="15.75" x14ac:dyDescent="0.25">
      <c r="A119" s="100" t="s">
        <v>101</v>
      </c>
      <c r="B119" s="102" t="s">
        <v>54</v>
      </c>
      <c r="C119" s="49"/>
      <c r="D119" s="11"/>
      <c r="E119" s="12" t="s">
        <v>10</v>
      </c>
      <c r="F119" s="50">
        <f>SUM(F120:F123)</f>
        <v>10258970.529999999</v>
      </c>
      <c r="G119" s="50">
        <f>SUM(G120:G123)</f>
        <v>10400000</v>
      </c>
      <c r="H119" s="50">
        <f>SUM(H120:H123)</f>
        <v>10400000</v>
      </c>
      <c r="I119" s="50">
        <f>SUM(I120:I123)</f>
        <v>10400000</v>
      </c>
      <c r="J119" s="50">
        <f>SUM(J120:J123)</f>
        <v>10400000</v>
      </c>
    </row>
    <row r="120" spans="1:10" ht="78" customHeight="1" x14ac:dyDescent="0.25">
      <c r="A120" s="101"/>
      <c r="B120" s="103"/>
      <c r="C120" s="38"/>
      <c r="D120" s="38"/>
      <c r="E120" s="12" t="s">
        <v>11</v>
      </c>
      <c r="F120" s="50"/>
      <c r="G120" s="50"/>
      <c r="H120" s="50"/>
      <c r="I120" s="50"/>
      <c r="J120" s="50"/>
    </row>
    <row r="121" spans="1:10" ht="31.5" x14ac:dyDescent="0.25">
      <c r="A121" s="101"/>
      <c r="B121" s="103"/>
      <c r="C121" s="38"/>
      <c r="D121" s="38"/>
      <c r="E121" s="12" t="s">
        <v>0</v>
      </c>
      <c r="F121" s="50"/>
      <c r="G121" s="50"/>
      <c r="H121" s="50"/>
      <c r="I121" s="50"/>
      <c r="J121" s="50"/>
    </row>
    <row r="122" spans="1:10" ht="15.75" x14ac:dyDescent="0.25">
      <c r="A122" s="101"/>
      <c r="B122" s="103"/>
      <c r="C122" s="38"/>
      <c r="D122" s="38"/>
      <c r="E122" s="12" t="s">
        <v>2</v>
      </c>
      <c r="F122" s="50">
        <v>10258970.529999999</v>
      </c>
      <c r="G122" s="50">
        <v>10400000</v>
      </c>
      <c r="H122" s="50">
        <v>10400000</v>
      </c>
      <c r="I122" s="50">
        <v>10400000</v>
      </c>
      <c r="J122" s="50">
        <v>10400000</v>
      </c>
    </row>
    <row r="123" spans="1:10" ht="47.25" x14ac:dyDescent="0.25">
      <c r="A123" s="101"/>
      <c r="B123" s="103"/>
      <c r="C123" s="54" t="s">
        <v>63</v>
      </c>
      <c r="D123" s="55" t="s">
        <v>64</v>
      </c>
      <c r="E123" s="12" t="s">
        <v>1</v>
      </c>
      <c r="F123" s="50"/>
      <c r="G123" s="50"/>
      <c r="H123" s="50"/>
      <c r="I123" s="50"/>
      <c r="J123" s="50"/>
    </row>
    <row r="124" spans="1:10" ht="15.75" x14ac:dyDescent="0.25">
      <c r="A124" s="12" t="s">
        <v>55</v>
      </c>
      <c r="B124" s="103"/>
      <c r="C124" s="38"/>
      <c r="D124" s="38"/>
      <c r="E124" s="46"/>
      <c r="F124" s="47"/>
      <c r="G124" s="47"/>
      <c r="H124" s="47"/>
      <c r="I124" s="47"/>
      <c r="J124" s="48"/>
    </row>
    <row r="125" spans="1:10" ht="15.75" x14ac:dyDescent="0.25">
      <c r="A125" s="12" t="s">
        <v>56</v>
      </c>
      <c r="B125" s="111"/>
      <c r="C125" s="38"/>
      <c r="D125" s="38"/>
      <c r="E125" s="39"/>
      <c r="F125" s="40"/>
      <c r="G125" s="40"/>
      <c r="H125" s="40"/>
      <c r="I125" s="40"/>
      <c r="J125" s="41"/>
    </row>
    <row r="126" spans="1:10" ht="15.75" x14ac:dyDescent="0.25">
      <c r="A126" s="12" t="s">
        <v>57</v>
      </c>
      <c r="B126" s="111"/>
      <c r="C126" s="38"/>
      <c r="D126" s="38"/>
      <c r="E126" s="39"/>
      <c r="F126" s="40"/>
      <c r="G126" s="40"/>
      <c r="H126" s="40"/>
      <c r="I126" s="40"/>
      <c r="J126" s="41"/>
    </row>
    <row r="127" spans="1:10" ht="15.75" x14ac:dyDescent="0.25">
      <c r="A127" s="12" t="s">
        <v>58</v>
      </c>
      <c r="B127" s="111"/>
      <c r="C127" s="38"/>
      <c r="D127" s="38"/>
      <c r="E127" s="39"/>
      <c r="F127" s="40"/>
      <c r="G127" s="40"/>
      <c r="H127" s="40"/>
      <c r="I127" s="40"/>
      <c r="J127" s="41"/>
    </row>
    <row r="128" spans="1:10" ht="15.75" x14ac:dyDescent="0.25">
      <c r="A128" s="56" t="s">
        <v>61</v>
      </c>
      <c r="B128" s="118"/>
      <c r="C128" s="38"/>
      <c r="D128" s="38"/>
      <c r="E128" s="39"/>
      <c r="F128" s="40"/>
      <c r="G128" s="40"/>
      <c r="H128" s="40"/>
      <c r="I128" s="40"/>
      <c r="J128" s="41"/>
    </row>
    <row r="129" spans="1:11" ht="15.75" x14ac:dyDescent="0.25">
      <c r="A129" s="56" t="s">
        <v>62</v>
      </c>
      <c r="B129" s="112"/>
      <c r="C129" s="42"/>
      <c r="D129" s="42"/>
      <c r="E129" s="43"/>
      <c r="F129" s="44"/>
      <c r="G129" s="44"/>
      <c r="H129" s="44"/>
      <c r="I129" s="44"/>
      <c r="J129" s="45"/>
    </row>
    <row r="130" spans="1:11" ht="25.5" customHeight="1" x14ac:dyDescent="0.25">
      <c r="A130" s="100" t="s">
        <v>102</v>
      </c>
      <c r="B130" s="102" t="s">
        <v>13</v>
      </c>
      <c r="C130" s="10"/>
      <c r="D130" s="10"/>
      <c r="E130" s="72" t="s">
        <v>10</v>
      </c>
      <c r="F130" s="13">
        <f>SUM(F131:F134)</f>
        <v>1226480</v>
      </c>
      <c r="G130" s="13">
        <f>SUM(G131:G134)</f>
        <v>1226480</v>
      </c>
      <c r="H130" s="13">
        <f>SUM(H131:H134)</f>
        <v>1226480</v>
      </c>
      <c r="I130" s="13">
        <f>SUM(I131:I134)</f>
        <v>1226480</v>
      </c>
      <c r="J130" s="13">
        <f>SUM(J131:J134)</f>
        <v>1226480</v>
      </c>
      <c r="K130" s="74"/>
    </row>
    <row r="131" spans="1:11" ht="74.25" customHeight="1" x14ac:dyDescent="0.25">
      <c r="A131" s="101"/>
      <c r="B131" s="103"/>
      <c r="C131" s="14"/>
      <c r="D131" s="14"/>
      <c r="E131" s="72" t="s">
        <v>11</v>
      </c>
      <c r="F131" s="13">
        <v>1226480</v>
      </c>
      <c r="G131" s="13">
        <v>1226480</v>
      </c>
      <c r="H131" s="13">
        <v>1226480</v>
      </c>
      <c r="I131" s="13">
        <v>1226480</v>
      </c>
      <c r="J131" s="13">
        <v>1226480</v>
      </c>
      <c r="K131" s="74"/>
    </row>
    <row r="132" spans="1:11" ht="50.25" customHeight="1" x14ac:dyDescent="0.25">
      <c r="A132" s="101"/>
      <c r="B132" s="103"/>
      <c r="C132" s="73" t="s">
        <v>63</v>
      </c>
      <c r="D132" s="55" t="s">
        <v>64</v>
      </c>
      <c r="E132" s="72" t="s">
        <v>0</v>
      </c>
      <c r="F132" s="13"/>
      <c r="G132" s="13"/>
      <c r="H132" s="13"/>
      <c r="I132" s="13"/>
      <c r="J132" s="13"/>
      <c r="K132" s="74"/>
    </row>
    <row r="133" spans="1:11" ht="25.5" customHeight="1" x14ac:dyDescent="0.25">
      <c r="A133" s="101"/>
      <c r="B133" s="103"/>
      <c r="C133" s="14"/>
      <c r="D133" s="14"/>
      <c r="E133" s="72" t="s">
        <v>2</v>
      </c>
      <c r="F133" s="13"/>
      <c r="G133" s="13"/>
      <c r="H133" s="13"/>
      <c r="I133" s="13"/>
      <c r="J133" s="13"/>
      <c r="K133" s="74"/>
    </row>
    <row r="134" spans="1:11" ht="38.25" customHeight="1" x14ac:dyDescent="0.25">
      <c r="A134" s="101"/>
      <c r="B134" s="104"/>
      <c r="C134" s="15"/>
      <c r="D134" s="15"/>
      <c r="E134" s="72" t="s">
        <v>1</v>
      </c>
      <c r="F134" s="13"/>
      <c r="G134" s="13"/>
      <c r="H134" s="13"/>
      <c r="I134" s="13"/>
      <c r="J134" s="13"/>
      <c r="K134" s="74"/>
    </row>
    <row r="135" spans="1:11" ht="25.5" customHeight="1" x14ac:dyDescent="0.25">
      <c r="A135" s="100" t="s">
        <v>105</v>
      </c>
      <c r="B135" s="102" t="s">
        <v>106</v>
      </c>
      <c r="C135" s="10"/>
      <c r="D135" s="10"/>
      <c r="E135" s="72" t="s">
        <v>10</v>
      </c>
      <c r="F135" s="13">
        <f>SUM(F136:F139)</f>
        <v>13558008.26</v>
      </c>
      <c r="G135" s="13">
        <f>SUM(G136:G139)</f>
        <v>0</v>
      </c>
      <c r="H135" s="13">
        <f>SUM(H136:H139)</f>
        <v>0</v>
      </c>
      <c r="I135" s="13">
        <f>SUM(I136:I139)</f>
        <v>0</v>
      </c>
      <c r="J135" s="13">
        <f>SUM(J136:J139)</f>
        <v>0</v>
      </c>
      <c r="K135" s="74"/>
    </row>
    <row r="136" spans="1:11" ht="72" customHeight="1" x14ac:dyDescent="0.25">
      <c r="A136" s="121"/>
      <c r="B136" s="103"/>
      <c r="C136" s="14"/>
      <c r="D136" s="14"/>
      <c r="E136" s="72" t="s">
        <v>11</v>
      </c>
      <c r="F136" s="13">
        <v>13022282.609999999</v>
      </c>
      <c r="G136" s="13">
        <v>0</v>
      </c>
      <c r="H136" s="13">
        <v>0</v>
      </c>
      <c r="I136" s="13">
        <v>0</v>
      </c>
      <c r="J136" s="13">
        <v>0</v>
      </c>
      <c r="K136" s="74"/>
    </row>
    <row r="137" spans="1:11" ht="47.25" x14ac:dyDescent="0.25">
      <c r="A137" s="121"/>
      <c r="B137" s="103"/>
      <c r="C137" s="73" t="s">
        <v>63</v>
      </c>
      <c r="D137" s="55" t="s">
        <v>64</v>
      </c>
      <c r="E137" s="72" t="s">
        <v>0</v>
      </c>
      <c r="F137" s="13"/>
      <c r="G137" s="13"/>
      <c r="H137" s="13"/>
      <c r="I137" s="13"/>
      <c r="J137" s="13"/>
      <c r="K137" s="74"/>
    </row>
    <row r="138" spans="1:11" ht="72.75" customHeight="1" x14ac:dyDescent="0.25">
      <c r="A138" s="72" t="s">
        <v>107</v>
      </c>
      <c r="B138" s="103"/>
      <c r="C138" s="14"/>
      <c r="D138" s="14"/>
      <c r="E138" s="72" t="s">
        <v>2</v>
      </c>
      <c r="F138" s="13">
        <v>535725.65</v>
      </c>
      <c r="G138" s="13">
        <v>0</v>
      </c>
      <c r="H138" s="13">
        <v>0</v>
      </c>
      <c r="I138" s="13">
        <v>0</v>
      </c>
      <c r="J138" s="13">
        <v>0</v>
      </c>
      <c r="K138" s="74"/>
    </row>
    <row r="139" spans="1:11" ht="46.5" customHeight="1" x14ac:dyDescent="0.25">
      <c r="A139" s="72" t="s">
        <v>108</v>
      </c>
      <c r="B139" s="104"/>
      <c r="C139" s="15"/>
      <c r="D139" s="15"/>
      <c r="E139" s="72" t="s">
        <v>1</v>
      </c>
      <c r="F139" s="13"/>
      <c r="G139" s="13"/>
      <c r="H139" s="13"/>
      <c r="I139" s="13"/>
      <c r="J139" s="13"/>
      <c r="K139" s="74"/>
    </row>
    <row r="140" spans="1:11" ht="15.75" x14ac:dyDescent="0.25">
      <c r="A140" s="100" t="s">
        <v>103</v>
      </c>
      <c r="B140" s="102" t="s">
        <v>87</v>
      </c>
      <c r="C140" s="49"/>
      <c r="D140" s="11"/>
      <c r="E140" s="62" t="s">
        <v>10</v>
      </c>
      <c r="F140" s="50">
        <f t="shared" ref="F140:J140" si="12">SUM(F141:F144)</f>
        <v>97849.46</v>
      </c>
      <c r="G140" s="50">
        <f t="shared" si="12"/>
        <v>0</v>
      </c>
      <c r="H140" s="50">
        <f t="shared" si="12"/>
        <v>0</v>
      </c>
      <c r="I140" s="50">
        <f t="shared" si="12"/>
        <v>0</v>
      </c>
      <c r="J140" s="50">
        <f t="shared" si="12"/>
        <v>0</v>
      </c>
    </row>
    <row r="141" spans="1:11" ht="65.25" customHeight="1" x14ac:dyDescent="0.25">
      <c r="A141" s="101"/>
      <c r="B141" s="103"/>
      <c r="C141" s="38"/>
      <c r="D141" s="38"/>
      <c r="E141" s="62" t="s">
        <v>11</v>
      </c>
      <c r="F141" s="50"/>
      <c r="G141" s="50"/>
      <c r="H141" s="50"/>
      <c r="I141" s="50"/>
      <c r="J141" s="50"/>
    </row>
    <row r="142" spans="1:11" ht="47.25" customHeight="1" x14ac:dyDescent="0.25">
      <c r="A142" s="101"/>
      <c r="B142" s="103"/>
      <c r="C142" s="54" t="s">
        <v>63</v>
      </c>
      <c r="D142" s="55" t="s">
        <v>64</v>
      </c>
      <c r="E142" s="62" t="s">
        <v>0</v>
      </c>
      <c r="F142" s="50"/>
      <c r="G142" s="50"/>
      <c r="H142" s="50"/>
      <c r="I142" s="50"/>
      <c r="J142" s="50"/>
    </row>
    <row r="143" spans="1:11" ht="15.75" x14ac:dyDescent="0.25">
      <c r="A143" s="101"/>
      <c r="B143" s="103"/>
      <c r="C143" s="38"/>
      <c r="D143" s="38"/>
      <c r="E143" s="62" t="s">
        <v>2</v>
      </c>
      <c r="F143" s="50">
        <v>97849.46</v>
      </c>
      <c r="G143" s="50">
        <v>0</v>
      </c>
      <c r="H143" s="50">
        <v>0</v>
      </c>
      <c r="I143" s="50">
        <v>0</v>
      </c>
      <c r="J143" s="50">
        <v>0</v>
      </c>
    </row>
    <row r="144" spans="1:11" ht="35.25" customHeight="1" x14ac:dyDescent="0.25">
      <c r="A144" s="101"/>
      <c r="B144" s="103"/>
      <c r="C144" s="54"/>
      <c r="D144" s="55"/>
      <c r="E144" s="62" t="s">
        <v>1</v>
      </c>
      <c r="F144" s="50"/>
      <c r="G144" s="50"/>
      <c r="H144" s="50"/>
      <c r="I144" s="50"/>
      <c r="J144" s="50"/>
    </row>
    <row r="145" spans="1:10" ht="15.75" x14ac:dyDescent="0.25">
      <c r="A145" s="62" t="s">
        <v>89</v>
      </c>
      <c r="B145" s="103"/>
      <c r="C145" s="38"/>
      <c r="D145" s="38"/>
      <c r="E145" s="46"/>
      <c r="F145" s="47"/>
      <c r="G145" s="47"/>
      <c r="H145" s="47"/>
      <c r="I145" s="47"/>
      <c r="J145" s="48"/>
    </row>
    <row r="146" spans="1:10" ht="39.75" customHeight="1" x14ac:dyDescent="0.25">
      <c r="A146" s="62" t="s">
        <v>90</v>
      </c>
      <c r="B146" s="111"/>
      <c r="C146" s="38"/>
      <c r="D146" s="38"/>
      <c r="E146" s="39"/>
      <c r="F146" s="40"/>
      <c r="G146" s="40"/>
      <c r="H146" s="40"/>
      <c r="I146" s="40"/>
      <c r="J146" s="41"/>
    </row>
    <row r="147" spans="1:10" ht="15.75" customHeight="1" x14ac:dyDescent="0.25">
      <c r="A147" s="100" t="s">
        <v>104</v>
      </c>
      <c r="B147" s="102" t="s">
        <v>88</v>
      </c>
      <c r="C147" s="49"/>
      <c r="D147" s="11"/>
      <c r="E147" s="68" t="s">
        <v>10</v>
      </c>
      <c r="F147" s="50">
        <f t="shared" ref="F147:J147" si="13">SUM(F148:F151)</f>
        <v>1300000</v>
      </c>
      <c r="G147" s="50">
        <f t="shared" si="13"/>
        <v>0</v>
      </c>
      <c r="H147" s="50">
        <f t="shared" si="13"/>
        <v>0</v>
      </c>
      <c r="I147" s="50">
        <f t="shared" si="13"/>
        <v>0</v>
      </c>
      <c r="J147" s="50">
        <f t="shared" si="13"/>
        <v>0</v>
      </c>
    </row>
    <row r="148" spans="1:10" ht="72" customHeight="1" x14ac:dyDescent="0.25">
      <c r="A148" s="101"/>
      <c r="B148" s="103"/>
      <c r="C148" s="38"/>
      <c r="D148" s="38"/>
      <c r="E148" s="68" t="s">
        <v>11</v>
      </c>
      <c r="F148" s="71">
        <v>1300000</v>
      </c>
      <c r="G148" s="50">
        <v>0</v>
      </c>
      <c r="H148" s="50">
        <v>0</v>
      </c>
      <c r="I148" s="50">
        <v>0</v>
      </c>
      <c r="J148" s="50">
        <v>0</v>
      </c>
    </row>
    <row r="149" spans="1:10" ht="31.5" x14ac:dyDescent="0.25">
      <c r="A149" s="101"/>
      <c r="B149" s="103"/>
      <c r="C149" s="38"/>
      <c r="D149" s="38"/>
      <c r="E149" s="68" t="s">
        <v>0</v>
      </c>
      <c r="F149" s="71"/>
      <c r="G149" s="50"/>
      <c r="H149" s="50"/>
      <c r="I149" s="50"/>
      <c r="J149" s="50"/>
    </row>
    <row r="150" spans="1:10" ht="15.75" x14ac:dyDescent="0.25">
      <c r="A150" s="101"/>
      <c r="B150" s="103"/>
      <c r="C150" s="38"/>
      <c r="D150" s="38"/>
      <c r="E150" s="68" t="s">
        <v>2</v>
      </c>
      <c r="F150" s="50"/>
      <c r="G150" s="50"/>
      <c r="H150" s="50"/>
      <c r="I150" s="50"/>
      <c r="J150" s="50"/>
    </row>
    <row r="151" spans="1:10" ht="31.5" x14ac:dyDescent="0.25">
      <c r="A151" s="101"/>
      <c r="B151" s="103"/>
      <c r="C151" s="119" t="s">
        <v>63</v>
      </c>
      <c r="D151" s="55"/>
      <c r="E151" s="68" t="s">
        <v>1</v>
      </c>
      <c r="F151" s="50"/>
      <c r="G151" s="50"/>
      <c r="H151" s="50"/>
      <c r="I151" s="50"/>
      <c r="J151" s="50"/>
    </row>
    <row r="152" spans="1:10" ht="21.75" customHeight="1" x14ac:dyDescent="0.25">
      <c r="A152" s="63" t="s">
        <v>91</v>
      </c>
      <c r="B152" s="103"/>
      <c r="C152" s="120"/>
      <c r="D152" s="55" t="s">
        <v>64</v>
      </c>
      <c r="E152" s="47"/>
      <c r="F152" s="47"/>
      <c r="G152" s="47"/>
      <c r="H152" s="47"/>
      <c r="I152" s="47"/>
      <c r="J152" s="48"/>
    </row>
    <row r="153" spans="1:10" ht="15.75" x14ac:dyDescent="0.25">
      <c r="A153" s="63" t="s">
        <v>92</v>
      </c>
      <c r="B153" s="111"/>
      <c r="C153" s="120"/>
      <c r="D153" s="38"/>
      <c r="E153" s="40"/>
      <c r="F153" s="40"/>
      <c r="G153" s="40"/>
      <c r="H153" s="40"/>
      <c r="I153" s="40"/>
      <c r="J153" s="41"/>
    </row>
    <row r="154" spans="1:10" ht="19.5" customHeight="1" x14ac:dyDescent="0.25">
      <c r="A154" s="63" t="s">
        <v>93</v>
      </c>
      <c r="B154" s="111"/>
      <c r="C154" s="38"/>
      <c r="D154" s="38"/>
      <c r="E154" s="40"/>
      <c r="F154" s="40"/>
      <c r="G154" s="40"/>
      <c r="H154" s="40"/>
      <c r="I154" s="40"/>
      <c r="J154" s="41"/>
    </row>
    <row r="155" spans="1:10" ht="39.75" customHeight="1" x14ac:dyDescent="0.25">
      <c r="A155" s="63" t="s">
        <v>94</v>
      </c>
      <c r="B155" s="111"/>
      <c r="C155" s="38"/>
      <c r="D155" s="38"/>
      <c r="E155" s="40"/>
      <c r="F155" s="40"/>
      <c r="G155" s="40"/>
      <c r="H155" s="40"/>
      <c r="I155" s="40"/>
      <c r="J155" s="41"/>
    </row>
    <row r="156" spans="1:10" ht="15.75" x14ac:dyDescent="0.25">
      <c r="A156" s="63" t="s">
        <v>99</v>
      </c>
      <c r="B156" s="118"/>
      <c r="C156" s="38"/>
      <c r="D156" s="38"/>
      <c r="E156" s="40"/>
      <c r="F156" s="40"/>
      <c r="G156" s="40"/>
      <c r="H156" s="40"/>
      <c r="I156" s="40"/>
      <c r="J156" s="41"/>
    </row>
    <row r="157" spans="1:10" ht="15.75" x14ac:dyDescent="0.25">
      <c r="A157" s="63" t="s">
        <v>95</v>
      </c>
      <c r="B157" s="118"/>
      <c r="C157" s="38"/>
      <c r="D157" s="38"/>
      <c r="E157" s="40"/>
      <c r="F157" s="40"/>
      <c r="G157" s="40"/>
      <c r="H157" s="40"/>
      <c r="I157" s="40"/>
      <c r="J157" s="41"/>
    </row>
    <row r="158" spans="1:10" ht="15.75" x14ac:dyDescent="0.25">
      <c r="A158" s="63" t="s">
        <v>96</v>
      </c>
      <c r="B158" s="118"/>
      <c r="C158" s="69"/>
      <c r="D158" s="69"/>
      <c r="E158" s="64"/>
      <c r="F158" s="64"/>
      <c r="G158" s="64"/>
      <c r="H158" s="64"/>
      <c r="I158" s="64"/>
      <c r="J158" s="65"/>
    </row>
    <row r="159" spans="1:10" ht="15.75" x14ac:dyDescent="0.25">
      <c r="A159" s="63" t="s">
        <v>97</v>
      </c>
      <c r="B159" s="118"/>
      <c r="C159" s="69"/>
      <c r="D159" s="69"/>
      <c r="E159" s="64"/>
      <c r="F159" s="64"/>
      <c r="G159" s="64"/>
      <c r="H159" s="64"/>
      <c r="I159" s="64"/>
      <c r="J159" s="65"/>
    </row>
    <row r="160" spans="1:10" ht="31.5" x14ac:dyDescent="0.25">
      <c r="A160" s="63" t="s">
        <v>98</v>
      </c>
      <c r="B160" s="112"/>
      <c r="C160" s="70"/>
      <c r="D160" s="70"/>
      <c r="E160" s="66"/>
      <c r="F160" s="66"/>
      <c r="G160" s="66"/>
      <c r="H160" s="66"/>
      <c r="I160" s="66"/>
      <c r="J160" s="67"/>
    </row>
  </sheetData>
  <mergeCells count="54">
    <mergeCell ref="A111:J111"/>
    <mergeCell ref="A77:A81"/>
    <mergeCell ref="B77:B83"/>
    <mergeCell ref="A84:A88"/>
    <mergeCell ref="A112:A116"/>
    <mergeCell ref="B112:B117"/>
    <mergeCell ref="B84:B89"/>
    <mergeCell ref="A90:A94"/>
    <mergeCell ref="B90:B94"/>
    <mergeCell ref="A95:J95"/>
    <mergeCell ref="A96:A100"/>
    <mergeCell ref="A106:A110"/>
    <mergeCell ref="B106:B110"/>
    <mergeCell ref="B96:B105"/>
    <mergeCell ref="A118:J118"/>
    <mergeCell ref="A119:A123"/>
    <mergeCell ref="B119:B129"/>
    <mergeCell ref="C151:C153"/>
    <mergeCell ref="A140:A144"/>
    <mergeCell ref="B140:B146"/>
    <mergeCell ref="A147:A151"/>
    <mergeCell ref="B147:B160"/>
    <mergeCell ref="A130:A134"/>
    <mergeCell ref="B130:B134"/>
    <mergeCell ref="B135:B139"/>
    <mergeCell ref="A135:A137"/>
    <mergeCell ref="A18:A22"/>
    <mergeCell ref="B18:B22"/>
    <mergeCell ref="A76:J76"/>
    <mergeCell ref="A28:A32"/>
    <mergeCell ref="B28:B32"/>
    <mergeCell ref="A33:J33"/>
    <mergeCell ref="A34:A38"/>
    <mergeCell ref="B34:B56"/>
    <mergeCell ref="A57:J57"/>
    <mergeCell ref="A58:A62"/>
    <mergeCell ref="A71:A75"/>
    <mergeCell ref="B71:B75"/>
    <mergeCell ref="B58:B70"/>
    <mergeCell ref="B23:B27"/>
    <mergeCell ref="A23:A27"/>
    <mergeCell ref="A8:A12"/>
    <mergeCell ref="B8:B12"/>
    <mergeCell ref="A13:A17"/>
    <mergeCell ref="B13:B17"/>
    <mergeCell ref="H1:J1"/>
    <mergeCell ref="A3:J3"/>
    <mergeCell ref="F4:J4"/>
    <mergeCell ref="A5:A6"/>
    <mergeCell ref="B5:B6"/>
    <mergeCell ref="C5:C6"/>
    <mergeCell ref="D5:D6"/>
    <mergeCell ref="E5:E6"/>
    <mergeCell ref="F5:J5"/>
  </mergeCells>
  <pageMargins left="0.31496062992125984" right="0.31496062992125984" top="0.15748031496062992" bottom="0.35433070866141736" header="0.31496062992125984" footer="0.31496062992125984"/>
  <pageSetup paperSize="9" scale="45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пр.1 ресурсное об. программы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2020-11-09T00:54:15Z</dcterms:modified>
</cp:coreProperties>
</file>