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Елена\Desktop\Отчет главы за 2019 год\"/>
    </mc:Choice>
  </mc:AlternateContent>
  <bookViews>
    <workbookView xWindow="0" yWindow="0" windowWidth="21570" windowHeight="10215" tabRatio="599"/>
  </bookViews>
  <sheets>
    <sheet name="План мероприятий Стратегии" sheetId="2" r:id="rId1"/>
    <sheet name="Отдел орган деятельности" sheetId="17" state="hidden" r:id="rId2"/>
    <sheet name="Управление культуры" sheetId="16" state="hidden" r:id="rId3"/>
    <sheet name="Соцзащита" sheetId="15" state="hidden" r:id="rId4"/>
    <sheet name="Больница" sheetId="14" state="hidden" r:id="rId5"/>
    <sheet name="АПТ" sheetId="13" state="hidden" r:id="rId6"/>
    <sheet name="Медколледж" sheetId="12" state="hidden" r:id="rId7"/>
    <sheet name="Департамент образования" sheetId="11" state="hidden" r:id="rId8"/>
    <sheet name="Социальное управление" sheetId="10" state="hidden" r:id="rId9"/>
    <sheet name="ЗИУ" sheetId="9" state="hidden" r:id="rId10"/>
    <sheet name="Управление промышленности" sheetId="8" state="hidden" r:id="rId11"/>
    <sheet name="УСХ" sheetId="7" state="hidden" r:id="rId12"/>
    <sheet name="СУС" sheetId="6" state="hidden" r:id="rId13"/>
    <sheet name="Зам по экономике и финансам" sheetId="5" state="hidden" r:id="rId14"/>
    <sheet name="Финансовое управление" sheetId="4" state="hidden" r:id="rId15"/>
    <sheet name="Управление экономики" sheetId="3" state="hidden" r:id="rId16"/>
  </sheets>
  <definedNames>
    <definedName name="_xlnm._FilterDatabase" localSheetId="5" hidden="1">АПТ!$A$6:$AA$183</definedName>
    <definedName name="_xlnm._FilterDatabase" localSheetId="4" hidden="1">Больница!$A$6:$AA$183</definedName>
    <definedName name="_xlnm._FilterDatabase" localSheetId="7" hidden="1">'Департамент образования'!$A$6:$AA$183</definedName>
    <definedName name="_xlnm._FilterDatabase" localSheetId="13" hidden="1">'Зам по экономике и финансам'!$A$6:$AA$183</definedName>
    <definedName name="_xlnm._FilterDatabase" localSheetId="9" hidden="1">ЗИУ!$A$6:$AA$183</definedName>
    <definedName name="_xlnm._FilterDatabase" localSheetId="6" hidden="1">Медколледж!$A$6:$AA$183</definedName>
    <definedName name="_xlnm._FilterDatabase" localSheetId="1" hidden="1">'Отдел орган деятельности'!$A$6:$AA$183</definedName>
    <definedName name="_xlnm._FilterDatabase" localSheetId="0" hidden="1">'План мероприятий Стратегии'!$Y$1:$Y$184</definedName>
    <definedName name="_xlnm._FilterDatabase" localSheetId="3" hidden="1">Соцзащита!$A$6:$AA$183</definedName>
    <definedName name="_xlnm._FilterDatabase" localSheetId="8" hidden="1">'Социальное управление'!$A$6:$AA$183</definedName>
    <definedName name="_xlnm._FilterDatabase" localSheetId="12" hidden="1">СУС!$A$6:$AA$183</definedName>
    <definedName name="_xlnm._FilterDatabase" localSheetId="2" hidden="1">'Управление культуры'!$A$6:$AA$183</definedName>
    <definedName name="_xlnm._FilterDatabase" localSheetId="10" hidden="1">'Управление промышленности'!$A$6:$AA$183</definedName>
    <definedName name="_xlnm._FilterDatabase" localSheetId="15" hidden="1">'Управление экономики'!$A$6:$AA$183</definedName>
    <definedName name="_xlnm._FilterDatabase" localSheetId="11" hidden="1">УСХ!$A$6:$AA$183</definedName>
    <definedName name="_xlnm._FilterDatabase" localSheetId="14" hidden="1">'Финансовое управление'!$A$6:$AA$183</definedName>
    <definedName name="_xlnm.Print_Area" localSheetId="0">'План мероприятий Стратегии'!$A$1:$Y$183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7" l="1"/>
  <c r="M15" i="17" s="1"/>
  <c r="N15" i="17" s="1"/>
  <c r="O15" i="17" s="1"/>
  <c r="P15" i="17" s="1"/>
  <c r="Q15" i="17" s="1"/>
  <c r="R15" i="17" s="1"/>
  <c r="S15" i="17" s="1"/>
  <c r="T15" i="17" s="1"/>
  <c r="U15" i="17" s="1"/>
  <c r="V15" i="17" s="1"/>
  <c r="W15" i="17" s="1"/>
  <c r="N11" i="17"/>
  <c r="O11" i="17" s="1"/>
  <c r="P11" i="17" s="1"/>
  <c r="Q11" i="17" s="1"/>
  <c r="R11" i="17" s="1"/>
  <c r="S11" i="17" s="1"/>
  <c r="T11" i="17" s="1"/>
  <c r="U11" i="17" s="1"/>
  <c r="V11" i="17" s="1"/>
  <c r="W11" i="17" s="1"/>
  <c r="J15" i="16"/>
  <c r="M15" i="16" s="1"/>
  <c r="N15" i="16" s="1"/>
  <c r="O15" i="16" s="1"/>
  <c r="P15" i="16" s="1"/>
  <c r="Q15" i="16" s="1"/>
  <c r="R15" i="16" s="1"/>
  <c r="S15" i="16" s="1"/>
  <c r="T15" i="16" s="1"/>
  <c r="U15" i="16" s="1"/>
  <c r="V15" i="16" s="1"/>
  <c r="W15" i="16" s="1"/>
  <c r="N11" i="16"/>
  <c r="O11" i="16" s="1"/>
  <c r="P11" i="16" s="1"/>
  <c r="Q11" i="16" s="1"/>
  <c r="R11" i="16" s="1"/>
  <c r="S11" i="16" s="1"/>
  <c r="T11" i="16" s="1"/>
  <c r="U11" i="16" s="1"/>
  <c r="V11" i="16" s="1"/>
  <c r="W11" i="16" s="1"/>
  <c r="J15" i="15"/>
  <c r="M15" i="15" s="1"/>
  <c r="N15" i="15" s="1"/>
  <c r="O15" i="15" s="1"/>
  <c r="P15" i="15" s="1"/>
  <c r="Q15" i="15" s="1"/>
  <c r="R15" i="15" s="1"/>
  <c r="S15" i="15" s="1"/>
  <c r="T15" i="15" s="1"/>
  <c r="U15" i="15" s="1"/>
  <c r="V15" i="15" s="1"/>
  <c r="W15" i="15" s="1"/>
  <c r="N11" i="15"/>
  <c r="O11" i="15" s="1"/>
  <c r="P11" i="15" s="1"/>
  <c r="Q11" i="15" s="1"/>
  <c r="R11" i="15" s="1"/>
  <c r="S11" i="15" s="1"/>
  <c r="T11" i="15" s="1"/>
  <c r="U11" i="15" s="1"/>
  <c r="V11" i="15" s="1"/>
  <c r="W11" i="15" s="1"/>
  <c r="M15" i="14"/>
  <c r="N15" i="14" s="1"/>
  <c r="O15" i="14" s="1"/>
  <c r="P15" i="14" s="1"/>
  <c r="Q15" i="14" s="1"/>
  <c r="R15" i="14" s="1"/>
  <c r="S15" i="14" s="1"/>
  <c r="T15" i="14" s="1"/>
  <c r="U15" i="14" s="1"/>
  <c r="V15" i="14" s="1"/>
  <c r="W15" i="14" s="1"/>
  <c r="J15" i="14"/>
  <c r="N11" i="14"/>
  <c r="O11" i="14" s="1"/>
  <c r="P11" i="14" s="1"/>
  <c r="Q11" i="14" s="1"/>
  <c r="R11" i="14" s="1"/>
  <c r="S11" i="14" s="1"/>
  <c r="T11" i="14" s="1"/>
  <c r="U11" i="14" s="1"/>
  <c r="V11" i="14" s="1"/>
  <c r="W11" i="14" s="1"/>
  <c r="J15" i="13"/>
  <c r="M15" i="13" s="1"/>
  <c r="N15" i="13" s="1"/>
  <c r="O15" i="13" s="1"/>
  <c r="P15" i="13" s="1"/>
  <c r="Q15" i="13" s="1"/>
  <c r="R15" i="13" s="1"/>
  <c r="S15" i="13" s="1"/>
  <c r="T15" i="13" s="1"/>
  <c r="U15" i="13" s="1"/>
  <c r="V15" i="13" s="1"/>
  <c r="W15" i="13" s="1"/>
  <c r="O11" i="13"/>
  <c r="P11" i="13" s="1"/>
  <c r="Q11" i="13" s="1"/>
  <c r="R11" i="13" s="1"/>
  <c r="S11" i="13" s="1"/>
  <c r="T11" i="13" s="1"/>
  <c r="U11" i="13" s="1"/>
  <c r="V11" i="13" s="1"/>
  <c r="W11" i="13" s="1"/>
  <c r="N11" i="13"/>
  <c r="J15" i="12"/>
  <c r="M15" i="12" s="1"/>
  <c r="N15" i="12" s="1"/>
  <c r="O15" i="12" s="1"/>
  <c r="P15" i="12" s="1"/>
  <c r="Q15" i="12" s="1"/>
  <c r="R15" i="12" s="1"/>
  <c r="S15" i="12" s="1"/>
  <c r="T15" i="12" s="1"/>
  <c r="U15" i="12" s="1"/>
  <c r="V15" i="12" s="1"/>
  <c r="W15" i="12" s="1"/>
  <c r="N11" i="12"/>
  <c r="O11" i="12" s="1"/>
  <c r="P11" i="12" s="1"/>
  <c r="Q11" i="12" s="1"/>
  <c r="R11" i="12" s="1"/>
  <c r="S11" i="12" s="1"/>
  <c r="T11" i="12" s="1"/>
  <c r="U11" i="12" s="1"/>
  <c r="V11" i="12" s="1"/>
  <c r="W11" i="12" s="1"/>
  <c r="M15" i="11"/>
  <c r="N15" i="11" s="1"/>
  <c r="O15" i="11" s="1"/>
  <c r="P15" i="11" s="1"/>
  <c r="Q15" i="11" s="1"/>
  <c r="R15" i="11" s="1"/>
  <c r="S15" i="11" s="1"/>
  <c r="T15" i="11" s="1"/>
  <c r="U15" i="11" s="1"/>
  <c r="V15" i="11" s="1"/>
  <c r="W15" i="11" s="1"/>
  <c r="J15" i="11"/>
  <c r="N11" i="11"/>
  <c r="O11" i="11" s="1"/>
  <c r="P11" i="11" s="1"/>
  <c r="Q11" i="11" s="1"/>
  <c r="R11" i="11" s="1"/>
  <c r="S11" i="11" s="1"/>
  <c r="T11" i="11" s="1"/>
  <c r="U11" i="11" s="1"/>
  <c r="V11" i="11" s="1"/>
  <c r="W11" i="11" s="1"/>
  <c r="J15" i="10"/>
  <c r="M15" i="10" s="1"/>
  <c r="N15" i="10" s="1"/>
  <c r="O15" i="10" s="1"/>
  <c r="P15" i="10" s="1"/>
  <c r="Q15" i="10" s="1"/>
  <c r="R15" i="10" s="1"/>
  <c r="S15" i="10" s="1"/>
  <c r="T15" i="10" s="1"/>
  <c r="U15" i="10" s="1"/>
  <c r="V15" i="10" s="1"/>
  <c r="W15" i="10" s="1"/>
  <c r="N11" i="10"/>
  <c r="O11" i="10" s="1"/>
  <c r="P11" i="10" s="1"/>
  <c r="Q11" i="10" s="1"/>
  <c r="R11" i="10" s="1"/>
  <c r="S11" i="10" s="1"/>
  <c r="T11" i="10" s="1"/>
  <c r="U11" i="10" s="1"/>
  <c r="V11" i="10" s="1"/>
  <c r="W11" i="10" s="1"/>
  <c r="J15" i="9"/>
  <c r="M15" i="9" s="1"/>
  <c r="N15" i="9" s="1"/>
  <c r="O15" i="9" s="1"/>
  <c r="P15" i="9" s="1"/>
  <c r="Q15" i="9" s="1"/>
  <c r="R15" i="9" s="1"/>
  <c r="S15" i="9" s="1"/>
  <c r="T15" i="9" s="1"/>
  <c r="U15" i="9" s="1"/>
  <c r="V15" i="9" s="1"/>
  <c r="W15" i="9" s="1"/>
  <c r="N11" i="9"/>
  <c r="O11" i="9" s="1"/>
  <c r="P11" i="9" s="1"/>
  <c r="Q11" i="9" s="1"/>
  <c r="R11" i="9" s="1"/>
  <c r="S11" i="9" s="1"/>
  <c r="T11" i="9" s="1"/>
  <c r="U11" i="9" s="1"/>
  <c r="V11" i="9" s="1"/>
  <c r="W11" i="9" s="1"/>
  <c r="J15" i="8"/>
  <c r="M15" i="8" s="1"/>
  <c r="N15" i="8" s="1"/>
  <c r="O15" i="8" s="1"/>
  <c r="P15" i="8" s="1"/>
  <c r="Q15" i="8" s="1"/>
  <c r="R15" i="8" s="1"/>
  <c r="S15" i="8" s="1"/>
  <c r="T15" i="8" s="1"/>
  <c r="U15" i="8" s="1"/>
  <c r="V15" i="8" s="1"/>
  <c r="W15" i="8" s="1"/>
  <c r="N11" i="8"/>
  <c r="O11" i="8" s="1"/>
  <c r="P11" i="8" s="1"/>
  <c r="Q11" i="8" s="1"/>
  <c r="R11" i="8" s="1"/>
  <c r="S11" i="8" s="1"/>
  <c r="T11" i="8" s="1"/>
  <c r="U11" i="8" s="1"/>
  <c r="V11" i="8" s="1"/>
  <c r="W11" i="8" s="1"/>
  <c r="J15" i="7"/>
  <c r="M15" i="7" s="1"/>
  <c r="N15" i="7" s="1"/>
  <c r="O15" i="7" s="1"/>
  <c r="P15" i="7" s="1"/>
  <c r="Q15" i="7" s="1"/>
  <c r="R15" i="7" s="1"/>
  <c r="S15" i="7" s="1"/>
  <c r="T15" i="7" s="1"/>
  <c r="U15" i="7" s="1"/>
  <c r="V15" i="7" s="1"/>
  <c r="W15" i="7" s="1"/>
  <c r="N11" i="7"/>
  <c r="O11" i="7" s="1"/>
  <c r="P11" i="7" s="1"/>
  <c r="Q11" i="7" s="1"/>
  <c r="R11" i="7" s="1"/>
  <c r="S11" i="7" s="1"/>
  <c r="T11" i="7" s="1"/>
  <c r="U11" i="7" s="1"/>
  <c r="V11" i="7" s="1"/>
  <c r="W11" i="7" s="1"/>
  <c r="J15" i="6"/>
  <c r="M15" i="6" s="1"/>
  <c r="N15" i="6" s="1"/>
  <c r="O15" i="6" s="1"/>
  <c r="P15" i="6" s="1"/>
  <c r="Q15" i="6" s="1"/>
  <c r="R15" i="6" s="1"/>
  <c r="S15" i="6" s="1"/>
  <c r="T15" i="6" s="1"/>
  <c r="U15" i="6" s="1"/>
  <c r="V15" i="6" s="1"/>
  <c r="W15" i="6" s="1"/>
  <c r="N11" i="6"/>
  <c r="O11" i="6" s="1"/>
  <c r="P11" i="6" s="1"/>
  <c r="Q11" i="6" s="1"/>
  <c r="R11" i="6" s="1"/>
  <c r="S11" i="6" s="1"/>
  <c r="T11" i="6" s="1"/>
  <c r="U11" i="6" s="1"/>
  <c r="V11" i="6" s="1"/>
  <c r="W11" i="6" s="1"/>
  <c r="J15" i="5"/>
  <c r="M15" i="5" s="1"/>
  <c r="N15" i="5" s="1"/>
  <c r="O15" i="5" s="1"/>
  <c r="P15" i="5" s="1"/>
  <c r="Q15" i="5" s="1"/>
  <c r="R15" i="5" s="1"/>
  <c r="S15" i="5" s="1"/>
  <c r="T15" i="5" s="1"/>
  <c r="U15" i="5" s="1"/>
  <c r="V15" i="5" s="1"/>
  <c r="W15" i="5" s="1"/>
  <c r="N11" i="5"/>
  <c r="O11" i="5" s="1"/>
  <c r="P11" i="5" s="1"/>
  <c r="Q11" i="5" s="1"/>
  <c r="R11" i="5" s="1"/>
  <c r="S11" i="5" s="1"/>
  <c r="T11" i="5" s="1"/>
  <c r="U11" i="5" s="1"/>
  <c r="V11" i="5" s="1"/>
  <c r="W11" i="5" s="1"/>
  <c r="J15" i="4"/>
  <c r="M15" i="4" s="1"/>
  <c r="N15" i="4" s="1"/>
  <c r="O15" i="4" s="1"/>
  <c r="P15" i="4" s="1"/>
  <c r="Q15" i="4" s="1"/>
  <c r="R15" i="4" s="1"/>
  <c r="S15" i="4" s="1"/>
  <c r="T15" i="4" s="1"/>
  <c r="U15" i="4" s="1"/>
  <c r="V15" i="4" s="1"/>
  <c r="W15" i="4" s="1"/>
  <c r="N11" i="4"/>
  <c r="O11" i="4" s="1"/>
  <c r="P11" i="4" s="1"/>
  <c r="Q11" i="4" s="1"/>
  <c r="R11" i="4" s="1"/>
  <c r="S11" i="4" s="1"/>
  <c r="T11" i="4" s="1"/>
  <c r="U11" i="4" s="1"/>
  <c r="V11" i="4" s="1"/>
  <c r="W11" i="4" s="1"/>
  <c r="J15" i="3"/>
  <c r="M15" i="3" s="1"/>
  <c r="N15" i="3" s="1"/>
  <c r="O15" i="3" s="1"/>
  <c r="P15" i="3" s="1"/>
  <c r="Q15" i="3" s="1"/>
  <c r="R15" i="3" s="1"/>
  <c r="S15" i="3" s="1"/>
  <c r="T15" i="3" s="1"/>
  <c r="U15" i="3" s="1"/>
  <c r="V15" i="3" s="1"/>
  <c r="W15" i="3" s="1"/>
  <c r="N11" i="3"/>
  <c r="O11" i="3" s="1"/>
  <c r="P11" i="3" s="1"/>
  <c r="Q11" i="3" s="1"/>
  <c r="R11" i="3" s="1"/>
  <c r="S11" i="3" s="1"/>
  <c r="T11" i="3" s="1"/>
  <c r="U11" i="3" s="1"/>
  <c r="V11" i="3" s="1"/>
  <c r="W11" i="3" s="1"/>
  <c r="N11" i="2" l="1"/>
  <c r="O11" i="2" s="1"/>
  <c r="P11" i="2" s="1"/>
  <c r="Q11" i="2" s="1"/>
  <c r="R11" i="2" s="1"/>
  <c r="S11" i="2" s="1"/>
  <c r="T11" i="2" s="1"/>
  <c r="U11" i="2" s="1"/>
  <c r="V11" i="2" s="1"/>
  <c r="W11" i="2" s="1"/>
  <c r="J15" i="2"/>
  <c r="M15" i="2" s="1"/>
  <c r="N15" i="2" s="1"/>
  <c r="O15" i="2" s="1"/>
  <c r="P15" i="2" s="1"/>
  <c r="Q15" i="2" s="1"/>
  <c r="R15" i="2" s="1"/>
  <c r="S15" i="2" s="1"/>
  <c r="T15" i="2" s="1"/>
  <c r="U15" i="2" s="1"/>
  <c r="V15" i="2" s="1"/>
  <c r="W15" i="2" s="1"/>
</calcChain>
</file>

<file path=xl/comments1.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0.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1.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2.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3.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4.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5.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6.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2.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3.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4.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5.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6.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7.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8.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9.xml><?xml version="1.0" encoding="utf-8"?>
<comments xmlns="http://schemas.openxmlformats.org/spreadsheetml/2006/main">
  <authors>
    <author>AFKUSERV</author>
  </authors>
  <commentList>
    <comment ref="J161"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sharedStrings.xml><?xml version="1.0" encoding="utf-8"?>
<sst xmlns="http://schemas.openxmlformats.org/spreadsheetml/2006/main" count="19483" uniqueCount="942">
  <si>
    <t>п/н</t>
  </si>
  <si>
    <t>№</t>
  </si>
  <si>
    <t>Мероприятия</t>
  </si>
  <si>
    <t>Индикаторы</t>
  </si>
  <si>
    <t>Название</t>
  </si>
  <si>
    <t>Развитие устойчивой конкурентоспособной диверсифицированной экономики</t>
  </si>
  <si>
    <t>СН1</t>
  </si>
  <si>
    <t>Системное взаимодействие с крупными промышленными предприятиями с целью обеспечения их участия в долгосрочном социально-экономическом развитии района.</t>
  </si>
  <si>
    <t xml:space="preserve"> Повышение конкурентоспособности агропромышленного производства для насыщения внутреннего рынка собственной продукцией высокого качества.</t>
  </si>
  <si>
    <t xml:space="preserve"> Создание комфортных условий для проживания</t>
  </si>
  <si>
    <t>1.1</t>
  </si>
  <si>
    <t>1.2</t>
  </si>
  <si>
    <t>1.3</t>
  </si>
  <si>
    <t>1.4</t>
  </si>
  <si>
    <t>2.1</t>
  </si>
  <si>
    <t xml:space="preserve"> Обеспечение развитой транспортной инфраструктуры</t>
  </si>
  <si>
    <t>ЦВ 2.1</t>
  </si>
  <si>
    <t>СН2</t>
  </si>
  <si>
    <t xml:space="preserve">Обеспечение качественными жилищно-коммунальными услугами </t>
  </si>
  <si>
    <t>ЦВ 2.3</t>
  </si>
  <si>
    <t>ЦВ 2.4</t>
  </si>
  <si>
    <t xml:space="preserve">  Улучшение экологической ситуации </t>
  </si>
  <si>
    <t>ЦВ 2.5</t>
  </si>
  <si>
    <t>Газификация населенных пунктов Алданского района</t>
  </si>
  <si>
    <t>СН3</t>
  </si>
  <si>
    <t>ЦВ 3.1</t>
  </si>
  <si>
    <t>ЦВ 3.2</t>
  </si>
  <si>
    <t>ЦВ 3.4:</t>
  </si>
  <si>
    <t>ЦВ 3.5:</t>
  </si>
  <si>
    <t>ЦВ 3.6:</t>
  </si>
  <si>
    <t xml:space="preserve"> Развитие гражданского общества (НКО, молодежь, семья)</t>
  </si>
  <si>
    <t>2.2</t>
  </si>
  <si>
    <t>2.3</t>
  </si>
  <si>
    <t>2.4</t>
  </si>
  <si>
    <t>2.5</t>
  </si>
  <si>
    <t>3</t>
  </si>
  <si>
    <t>3.1</t>
  </si>
  <si>
    <t>3.2</t>
  </si>
  <si>
    <t>3.3</t>
  </si>
  <si>
    <t>3.5</t>
  </si>
  <si>
    <t>3.6</t>
  </si>
  <si>
    <t>СН4</t>
  </si>
  <si>
    <t>Развитие местного самоуправления</t>
  </si>
  <si>
    <t>ЦВ.4.1</t>
  </si>
  <si>
    <t>Устойчивая финансовая система- крепкий фундамент для развития  экономической базы.</t>
  </si>
  <si>
    <t>Повышение эффективности деятельности ОМСУ и подведомственных муниципальных учреждений и предприятий</t>
  </si>
  <si>
    <t xml:space="preserve">ЦВ.4.2 </t>
  </si>
  <si>
    <t>ЦВ 4.3</t>
  </si>
  <si>
    <t>4.1</t>
  </si>
  <si>
    <t>4.2</t>
  </si>
  <si>
    <t>4.3</t>
  </si>
  <si>
    <t>З 1.1.1.</t>
  </si>
  <si>
    <t>З 1.1.2.</t>
  </si>
  <si>
    <t>З 1.1.3.</t>
  </si>
  <si>
    <t>1.1.1</t>
  </si>
  <si>
    <t>1.1.2</t>
  </si>
  <si>
    <t>1.1.3</t>
  </si>
  <si>
    <t>Х</t>
  </si>
  <si>
    <t xml:space="preserve"> Формирование благоприятного инвестиционного климата, обеспечивающего приток инвестиций на территорию Алданского района.</t>
  </si>
  <si>
    <t>Заключение соглашений о социально экономическом сотрудничестве с предприятиями района</t>
  </si>
  <si>
    <t>М 1.1.1.1</t>
  </si>
  <si>
    <t>М 1.1.2.1</t>
  </si>
  <si>
    <t>М 1.1.3.1</t>
  </si>
  <si>
    <t>З 1.2.1</t>
  </si>
  <si>
    <t>З 1.2.2</t>
  </si>
  <si>
    <t>1.2.1</t>
  </si>
  <si>
    <t>1.2.2</t>
  </si>
  <si>
    <t>1.2.4</t>
  </si>
  <si>
    <t>З 1.3.1</t>
  </si>
  <si>
    <t>З 1.3.3</t>
  </si>
  <si>
    <t>Формирование благоприятной среды для развития малого, среднего бизнеса и конкуренции</t>
  </si>
  <si>
    <t>Реализация инвестиционной стратегии МО "Алданский район"</t>
  </si>
  <si>
    <t>Сокращение предельных сроков прохождения процедур по предоставлению инвесторам земельных участков</t>
  </si>
  <si>
    <t>И.1.1.1</t>
  </si>
  <si>
    <t>И.1.1.2</t>
  </si>
  <si>
    <t>И.1.1.3</t>
  </si>
  <si>
    <t xml:space="preserve"> М 1.2.1.1</t>
  </si>
  <si>
    <t xml:space="preserve"> М 1.2.1.2</t>
  </si>
  <si>
    <t xml:space="preserve"> М 1.2.1.3</t>
  </si>
  <si>
    <t>Муниципальная  программа /Иные документы в рамках которых предполагается реализация  задач стратегии</t>
  </si>
  <si>
    <t xml:space="preserve"> М 1.2.2.1</t>
  </si>
  <si>
    <t>Включение в ТОСЭР "Южная Якутия" отдельных территорий Алданского района, на которых планируют осуществлять деятельность потенциальные инвесторы</t>
  </si>
  <si>
    <t>Развитие институциональной среды  и повышение эффективности деятельности органов местного самоуправления по обеспечению благоприятного инвестиционного климата</t>
  </si>
  <si>
    <t xml:space="preserve"> М 1.2.4.1</t>
  </si>
  <si>
    <t>Создание прямого канала связи инвесторов и инвестиционного уполномоченного по Алданскому району</t>
  </si>
  <si>
    <t>Разработка и принятие инвестиционной декларации, увязанной со сроком полномочий избранного Главы муниципального образования "Алданский район"</t>
  </si>
  <si>
    <t>Размещение перечня свободных земельных участков и объектов доступной инфраструктуры для инвесторов на сайте администрации и портале investyakutia</t>
  </si>
  <si>
    <t>И .1.2.1</t>
  </si>
  <si>
    <t>Формирование эффективной инфраструктуры привлечения инвестиций</t>
  </si>
  <si>
    <t>ЦВ 1.3</t>
  </si>
  <si>
    <t>1.3.1</t>
  </si>
  <si>
    <t>1.3.3</t>
  </si>
  <si>
    <t>1.3.4</t>
  </si>
  <si>
    <t xml:space="preserve"> М 1.3.1.1</t>
  </si>
  <si>
    <t>Муниципальная программа «Развитие предпринимательства в муниципальном образовании «Алданский район» на 2016-2020 годы»</t>
  </si>
  <si>
    <t xml:space="preserve"> М 1.3.3.1</t>
  </si>
  <si>
    <t>З 1.3.4</t>
  </si>
  <si>
    <t xml:space="preserve"> М 1.3.4.1</t>
  </si>
  <si>
    <t>1.4.1</t>
  </si>
  <si>
    <t>З 1.4.1</t>
  </si>
  <si>
    <t xml:space="preserve">Эффективная организация деятельности агропромышленного комплекса Алданского района
</t>
  </si>
  <si>
    <t>З 1.4.2</t>
  </si>
  <si>
    <t>1.4.2</t>
  </si>
  <si>
    <t xml:space="preserve"> М 1.4.2.1</t>
  </si>
  <si>
    <t>1.4.3</t>
  </si>
  <si>
    <t>З 1.4.3</t>
  </si>
  <si>
    <t xml:space="preserve"> М 1.4.3.1</t>
  </si>
  <si>
    <t xml:space="preserve"> М 1.4.3.2</t>
  </si>
  <si>
    <t>И .1.4.1</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</si>
  <si>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2016-2020 годы»</t>
  </si>
  <si>
    <t xml:space="preserve"> Рост производства основных видов сельскохозяйственной продукции к 2030 году
 Производство молока – 990 тонн в год.
 Производство мяса – 377 тон в год</t>
  </si>
  <si>
    <t>2.1.1</t>
  </si>
  <si>
    <t>З 2.1.1</t>
  </si>
  <si>
    <t xml:space="preserve">Приведение межселенных автомобильных дорог общего пользования в соответствие с нормативными требованиями
</t>
  </si>
  <si>
    <t>Реконструкция автодороги «1 Орочен - Лебединый»</t>
  </si>
  <si>
    <t>Строительство моста через р. Эмельдяк в с. Ылыымах</t>
  </si>
  <si>
    <t>И 2.1.1</t>
  </si>
  <si>
    <t xml:space="preserve">Муниципальная программа «Развитие транспортного комплекса   муниципального образования   «Алданский район» на 2016-2020 годы» </t>
  </si>
  <si>
    <t>Муниципальная программа «Развитие транспортного комплекса   муниципального образования   «Алданский район» на 2016-2020 годы»</t>
  </si>
  <si>
    <t>Строительство внутрипоселковых сетей газораспределения в г. Алдан, п. Ленинский, п. Лебединый</t>
  </si>
  <si>
    <t>Строительство внутрипоселковых сетей газораспределения в г.Томмот</t>
  </si>
  <si>
    <t>Строительство внутрипоселковых сетей газораспределения в с Верхний Куранах</t>
  </si>
  <si>
    <t>Строительство внутрипоселковых сетей газораспределения в п .Нижний Куранах и с. Хатыстыр</t>
  </si>
  <si>
    <t>Строительство межпоселкового газопровода от газораспределительной станции    Якокит до с Якокит</t>
  </si>
  <si>
    <t xml:space="preserve"> М 2.1.1.1</t>
  </si>
  <si>
    <t xml:space="preserve"> М 2.1.2.1</t>
  </si>
  <si>
    <t xml:space="preserve"> М 2.2.1.1</t>
  </si>
  <si>
    <t xml:space="preserve"> М 2.2.1.2</t>
  </si>
  <si>
    <t>Строительство полигона ТБО п. Нижний Куранах</t>
  </si>
  <si>
    <t xml:space="preserve">Инвестиционная программа ОАО "Теплоэнергосервис"  2016-2018 гг.  </t>
  </si>
  <si>
    <t>Строительство центральной системы горячего водоснабжения г. Алдан</t>
  </si>
  <si>
    <t>З 2.2.1</t>
  </si>
  <si>
    <t xml:space="preserve"> Реконструкция котельной Центральная г. Алдан, строительство и расширение тепловых сетей  Алданский филиал,   установка приборов учета тепла на тепловых источниках          </t>
  </si>
  <si>
    <t xml:space="preserve">
Обеспечение качества и надежности предоставления потребителям жилищно-коммунальных услуг</t>
  </si>
  <si>
    <t>2.2.1</t>
  </si>
  <si>
    <t>ЦВ 2.2</t>
  </si>
  <si>
    <t>З 2.3.1</t>
  </si>
  <si>
    <t>Муниципальная  программа «Обеспечение качественным жильем в муниципальном образовании " Алданский район" на 2016-2020 годы»</t>
  </si>
  <si>
    <t>З 2.3.2</t>
  </si>
  <si>
    <t>М 2.3.1.1</t>
  </si>
  <si>
    <t>З 2.3.3</t>
  </si>
  <si>
    <t>Обеспечение жильем молодых семей
.</t>
  </si>
  <si>
    <t>Муниципальная поддержка в решении жилищной проблемы молодых семей, признанных в установленном порядке нуждающимися в улучшении жилищных условий, через обеспечение молодых семей жилыми помещениями экономического класса, отвечающими установленным санитарным и техническим требованиям.</t>
  </si>
  <si>
    <t>Обеспечение жилыми помещениями детей-сирот и детей, оставшихся без попечения родителей</t>
  </si>
  <si>
    <t>И 2.2.1</t>
  </si>
  <si>
    <t>И 2.3.1</t>
  </si>
  <si>
    <t xml:space="preserve">Общая площадь жилых помещений, приходящихся на 1 жителя Алданского района до 32 кв.м. – к 2030 году
</t>
  </si>
  <si>
    <t>И 2.3.2</t>
  </si>
  <si>
    <t xml:space="preserve">Количество расселенных  помещений из аварийного жилищного фонда до 2000 ед. – к 2030 году
</t>
  </si>
  <si>
    <t>И 2.3.3</t>
  </si>
  <si>
    <t>Строительство комплексных очистных сооружений в г. Алдан</t>
  </si>
  <si>
    <t>Строительство комплексных очистных сооружений в  г. Томмот</t>
  </si>
  <si>
    <t xml:space="preserve">Строительство комплексных очистных сооружений  в  п. Ленский </t>
  </si>
  <si>
    <t>Строительство полигона ТБО в г. Алдан</t>
  </si>
  <si>
    <t>Строительство полигона ТБО г. Томмот</t>
  </si>
  <si>
    <t>З 2.4.1</t>
  </si>
  <si>
    <t>М 2.3.2.1</t>
  </si>
  <si>
    <t>М 2.3.3.1</t>
  </si>
  <si>
    <t>З 2.4.2</t>
  </si>
  <si>
    <t>М 2.4.1.1</t>
  </si>
  <si>
    <t>М 2.4.1.2</t>
  </si>
  <si>
    <t>М 2.4.1.3</t>
  </si>
  <si>
    <t>М 2.4.1.4</t>
  </si>
  <si>
    <t>М 2.4.2.1</t>
  </si>
  <si>
    <t>М 2.4.2.2</t>
  </si>
  <si>
    <t>М 2.4.2.3</t>
  </si>
  <si>
    <t>И 2.4.1</t>
  </si>
  <si>
    <t>И 2.4.2</t>
  </si>
  <si>
    <t>З 2.5.1</t>
  </si>
  <si>
    <t xml:space="preserve">Развитие системы газоснабжения на территории на Алданского района
</t>
  </si>
  <si>
    <t>И 2.5.1</t>
  </si>
  <si>
    <t>Муниципальная программа «Формирование современной городской среды на территории  муниципального образования «Алданский район» на 2016-2020 годы"</t>
  </si>
  <si>
    <t>ЦВ 2.6</t>
  </si>
  <si>
    <t>З 2.6.1</t>
  </si>
  <si>
    <t>Комплексное развитие  населенных пунктов Алданского района</t>
  </si>
  <si>
    <t xml:space="preserve"> М 2.5.1.1</t>
  </si>
  <si>
    <t xml:space="preserve"> М 2.5.1.2</t>
  </si>
  <si>
    <t xml:space="preserve"> М 2.5.1.3</t>
  </si>
  <si>
    <t xml:space="preserve"> М 2.5.1.4</t>
  </si>
  <si>
    <t xml:space="preserve"> М 2.5.1.5</t>
  </si>
  <si>
    <t xml:space="preserve"> М 2.5.1.6</t>
  </si>
  <si>
    <t xml:space="preserve"> М 2.5.1.7</t>
  </si>
  <si>
    <t xml:space="preserve"> М 2.5.1.8</t>
  </si>
  <si>
    <t xml:space="preserve"> М 2.5.1.9</t>
  </si>
  <si>
    <t xml:space="preserve"> М 2.5.1.10</t>
  </si>
  <si>
    <t>Создание условий для повышения качества и комфорта территорий муниципальных образований Республики Саха (Якутия)</t>
  </si>
  <si>
    <t>Содействие развитию благоустройства территорий муниципальных образований Алданского района</t>
  </si>
  <si>
    <t>М 2.6.1.1</t>
  </si>
  <si>
    <t>М 2.6.1.2</t>
  </si>
  <si>
    <t>И 2.6.1</t>
  </si>
  <si>
    <t>И 2.6.2</t>
  </si>
  <si>
    <t>И 2.6.3</t>
  </si>
  <si>
    <t>З 3.1.1</t>
  </si>
  <si>
    <t>М 3.1.1.1</t>
  </si>
  <si>
    <t>З 3.1.2</t>
  </si>
  <si>
    <t>З 3.1.3</t>
  </si>
  <si>
    <t>З 3.1.4</t>
  </si>
  <si>
    <t>З 3.1.5</t>
  </si>
  <si>
    <t>З 3.1.6</t>
  </si>
  <si>
    <t xml:space="preserve">Обеспечение доступности и качества медицинской помощи, эффективность предоставления медицинских услуг, включая профилактические мероприятия и формирование здорового образа жизни
</t>
  </si>
  <si>
    <t>М 3.1.1.2</t>
  </si>
  <si>
    <t>М 3.1.1.3</t>
  </si>
  <si>
    <t>М 3.1.1.4</t>
  </si>
  <si>
    <t>Внедрение стандарта поликлиники, устанавливающего требования к порядку и условиям организации предоставления качественных медицинских услуг</t>
  </si>
  <si>
    <t xml:space="preserve">Исполнение проекта «Вежливое здравоохранение»,
предусматривающего реализацию принципов профессионального обслуживания, которые обязательны к применению медицинским персоналом
</t>
  </si>
  <si>
    <t>Открытие первичного сосудистого отделения в г. Алдане</t>
  </si>
  <si>
    <t>Проведение капитального ремонта здания Алданской детской поликлиники, с оснащением современным медицинским оборудованием</t>
  </si>
  <si>
    <t>М 3.1.2.1</t>
  </si>
  <si>
    <t xml:space="preserve">Продолжение работы по  иммунизации населения в рамках календаря профилактических прививок по эпидемическим показаниям, в целях снижения показателей инфекционных заболеваний, предупреждения заболеваемости энзоотичными инфекциями и завоза инфекций с неблагополучных территорий
</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</si>
  <si>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t>
  </si>
  <si>
    <t>М 3.1.2.2</t>
  </si>
  <si>
    <t>М 3.1.2.3</t>
  </si>
  <si>
    <t>М 3.1.2.4</t>
  </si>
  <si>
    <t>М 3.1.2.5</t>
  </si>
  <si>
    <t>Ранняя диагностика онкологических заболеваний, расширение функций онкосмотрового кабинета, диспансеризация лиц с факторами риска развития злокачественных новообразований</t>
  </si>
  <si>
    <t>Совместная работа с муниципальными органами власти, руководителями предприятий по проведению диспансеризации взрослого населения</t>
  </si>
  <si>
    <t>Совместная работа  с муниципальными органами власти, общественными организациями, департаментом образования Алданского района по проведению диспансеризации несовершеннолетних</t>
  </si>
  <si>
    <t>Открытие отделения медицинской профилактики</t>
  </si>
  <si>
    <t>М 3.1.3.1</t>
  </si>
  <si>
    <t xml:space="preserve">Развитие реабилитации и восстановительного лечения в Алданском районе: оснащение оборудованием отделений реабилитации и восстановительного лечения в ГБУ РС (Я) «Алданская ЦРБ», ГБУ РС (Я) «Н-Куранахская ГБ», обучение специалистов.
</t>
  </si>
  <si>
    <t>Разработка и внедрение новых гериатрических моделей для обеспечения комплексности, доступности и эффективности оказания медицинской помощи пожилому населению для активного долголетия: открытие коек для оказания гериатрической помощи при терапевтическом отделении ГБУ РС (Я) «АЦРБ», организация медпомощи по виду медуслуги  «Гериатрия» в ГБУ РС (Я) «Н-Куранахская ГБ», ГБУ РС (Я) «Томмотская ГБ»</t>
  </si>
  <si>
    <t>М 3.1.3.2</t>
  </si>
  <si>
    <t>М 3.1.3.3</t>
  </si>
  <si>
    <t>Повышение доступности и качества детской специализированной помощи (развитие детской хирургии, детской травматологии и ортопедии, повышение эффективности лечения спастических форм детского церебрального паралича)</t>
  </si>
  <si>
    <t>Развитие специализированной помощи (внедрение современных методов лечения пациентов с холодовой травмой; создание
психотерапевтической, развитие наркологической и совершенствование психиатрической помощи): продолжить работу по функционированию кабинетов медико-социальной помощи при поликлиниках (оснащение кабинетов, обучение специалистов)</t>
  </si>
  <si>
    <t>Отбор пациентов и своевременное направление  для лечения индуцированными стволовыми клетками при заболеваниях крови и других аутоиммунных, генетических заболеваниях</t>
  </si>
  <si>
    <t xml:space="preserve"> Участие специалистов в развитии персонализированной медицины, основанной на выборе диагностических, лечебных и профилактических средств для индивидуальных особенностей человека</t>
  </si>
  <si>
    <t>М 3.1.3.4</t>
  </si>
  <si>
    <t>М 3.1.3.5</t>
  </si>
  <si>
    <t>М 3.1.3.6</t>
  </si>
  <si>
    <t>М 3.1.3.7</t>
  </si>
  <si>
    <t>М 3.1.3.8</t>
  </si>
  <si>
    <t>М 3.1.2.6</t>
  </si>
  <si>
    <t>Внедрение системы непрерывного медицинского образования - повышение квалификации медицинских работников, в том числе дистанционное обучение</t>
  </si>
  <si>
    <t>Повышение престижа медицинских специальностей</t>
  </si>
  <si>
    <t>Реализация принципов профессионального обслуживания</t>
  </si>
  <si>
    <t>Привлечение высококвалифицированных специалистов</t>
  </si>
  <si>
    <t>М 3.1.4.1</t>
  </si>
  <si>
    <t>М 3.1.4.2</t>
  </si>
  <si>
    <t>М 3.1.4.3</t>
  </si>
  <si>
    <t>М 3.1.4.4</t>
  </si>
  <si>
    <t xml:space="preserve">
Информатизация Алданского  здравоохранения с применением цифровых технологий в медицине, качественной телемедицины, дистанционного мониторирования состояния здоровья
</t>
  </si>
  <si>
    <t>М 3.1.5.1</t>
  </si>
  <si>
    <t>М 3.1.5.2</t>
  </si>
  <si>
    <t>М 3.1.5.3</t>
  </si>
  <si>
    <t>М 3.1.5.4</t>
  </si>
  <si>
    <t>М 3.1.5.5</t>
  </si>
  <si>
    <t>Формирование единого информационного пространства здравоохранения, переход на облачные технологии, переход на электронный документооборот</t>
  </si>
  <si>
    <t>Разработка и сопровождение единого портала здравоохранения</t>
  </si>
  <si>
    <t>Развитие телемедицинских технологий направления «врач-врач», в том числе с применением технологии удаленного присутствия, «Медицинские телероботы»</t>
  </si>
  <si>
    <t>М 3.1.5.6</t>
  </si>
  <si>
    <t>М 3.1.5.7</t>
  </si>
  <si>
    <t>Внедрение новых методов диагностики за счет совершенствования средств визуализации и лабораторной диагностики</t>
  </si>
  <si>
    <t>М 3.1.5.8</t>
  </si>
  <si>
    <t xml:space="preserve">Внедрение системы мониторинга и контроля в сфере закупок лекарственных препаратов, а также автоматизированной системы мониторинга движения маркированных лекарственных препаратов от производителя до конечного потребителя
</t>
  </si>
  <si>
    <t>Проведение оперативного анализа информации по государственным закупкам, как на этапе планирования, так и на этапе конкурсных процедур и электронных аукционов</t>
  </si>
  <si>
    <t>М 3.1.6.1</t>
  </si>
  <si>
    <t>М 3.1.6.2</t>
  </si>
  <si>
    <t>Защита населения от фальсифицированных лекарственных препаратов</t>
  </si>
  <si>
    <t>3.2.1</t>
  </si>
  <si>
    <t>2.3.1</t>
  </si>
  <si>
    <t>2.3.2</t>
  </si>
  <si>
    <t>2.3.3.</t>
  </si>
  <si>
    <t>2.4.1</t>
  </si>
  <si>
    <t>2.4.2</t>
  </si>
  <si>
    <t>2.5.1</t>
  </si>
  <si>
    <t>2.6</t>
  </si>
  <si>
    <t>2.6.1</t>
  </si>
  <si>
    <t>3.1.1</t>
  </si>
  <si>
    <t>3.1.2</t>
  </si>
  <si>
    <t>3.1.3</t>
  </si>
  <si>
    <t>3.1.4</t>
  </si>
  <si>
    <t>3.1.5</t>
  </si>
  <si>
    <t>3.1.6</t>
  </si>
  <si>
    <t>И 3.1.1</t>
  </si>
  <si>
    <t>И 3.1.2</t>
  </si>
  <si>
    <t>И 3.1.3</t>
  </si>
  <si>
    <t>И 2.2.2</t>
  </si>
  <si>
    <t>З 3.2.1</t>
  </si>
  <si>
    <t>3.2.2</t>
  </si>
  <si>
    <t>З 3.2.2</t>
  </si>
  <si>
    <t>М 3.2.1.1</t>
  </si>
  <si>
    <t>М 3.2.2.1</t>
  </si>
  <si>
    <t>3.2.3</t>
  </si>
  <si>
    <t>З 3.2.3</t>
  </si>
  <si>
    <t>3.2.4</t>
  </si>
  <si>
    <t>М 3.2.4.1</t>
  </si>
  <si>
    <t>Совершенствование механизма привлечения НКО к оказанию услуг в сфере социального обслуживания граждан</t>
  </si>
  <si>
    <t>З 3.2.4</t>
  </si>
  <si>
    <t>И 3.2.1</t>
  </si>
  <si>
    <t xml:space="preserve">Организация курсов обучения компьютерной грамотности для неработающих пенсионеров  
</t>
  </si>
  <si>
    <t>Обеспечение доступа граждан старшего поколения к информационным ресурсам</t>
  </si>
  <si>
    <t>3.2.5</t>
  </si>
  <si>
    <t>З 3.2.5</t>
  </si>
  <si>
    <t xml:space="preserve">Совершенствование межведомственной работы по раннему выявлению  семейного неблагополучия и постановки на учет граждан пожилого возраста, инвалидов (включая детей-инвалидов), семей и детей, находящихся в социально - опасном положении. </t>
  </si>
  <si>
    <t>М 3.2.5.1</t>
  </si>
  <si>
    <t>З 3.2.6</t>
  </si>
  <si>
    <t>3.2.6</t>
  </si>
  <si>
    <t>Конкурентная система образования в Алданском районе</t>
  </si>
  <si>
    <t>ЦВ 3.3</t>
  </si>
  <si>
    <t>3.3.1</t>
  </si>
  <si>
    <t>Строительство Томмотского психоневрологического дома-интерната на 395 мест, г. Томмот Алданского района</t>
  </si>
  <si>
    <t xml:space="preserve">  Повышение эффективности социальной помощи нуждающимся гражданам </t>
  </si>
  <si>
    <t>З 3.3.1</t>
  </si>
  <si>
    <t>М 3.3.1.1</t>
  </si>
  <si>
    <t>Муниципальная программа  «Развитие образования в муниципальном образовании  «Алданский район» на 2016-2020 годы»</t>
  </si>
  <si>
    <t>З 3.3.2</t>
  </si>
  <si>
    <t>3.3.2</t>
  </si>
  <si>
    <t>М 3.3.1.2</t>
  </si>
  <si>
    <t>Создание комплекса условий для выстраивания (проектирования) и реализации индивидуальных образовательных траекторий, обучающихся в условиях перехода на ФГОС ООО и СОО</t>
  </si>
  <si>
    <t>3.3.3</t>
  </si>
  <si>
    <t>З 3.3.3</t>
  </si>
  <si>
    <t>Укрепление материально-технической базы образовательных учреждений для создания комфортных условий пребывания детей, сохранения и укрепления их здоровья.</t>
  </si>
  <si>
    <t>М 3.3.3.1</t>
  </si>
  <si>
    <t>М 3.3.3.2</t>
  </si>
  <si>
    <t>3.3.4</t>
  </si>
  <si>
    <t>З 3.3.4</t>
  </si>
  <si>
    <t>М 3.3.4.1</t>
  </si>
  <si>
    <t>З 3.3.5</t>
  </si>
  <si>
    <t>3.3.5</t>
  </si>
  <si>
    <t>М 3.3.5.1</t>
  </si>
  <si>
    <t>И 3.3.1</t>
  </si>
  <si>
    <t>И 3.3.2</t>
  </si>
  <si>
    <t>И 3.3.3</t>
  </si>
  <si>
    <t>И 3.3.4</t>
  </si>
  <si>
    <t>И 3.3.5</t>
  </si>
  <si>
    <t>И 3.3.6</t>
  </si>
  <si>
    <t>3.3.6</t>
  </si>
  <si>
    <t>З 3.3.6</t>
  </si>
  <si>
    <t>З 3.3.7</t>
  </si>
  <si>
    <t>3.3.7</t>
  </si>
  <si>
    <t>3.4.</t>
  </si>
  <si>
    <t xml:space="preserve">  Культура доступная всем</t>
  </si>
  <si>
    <t>И 3.3.7</t>
  </si>
  <si>
    <t>И 3.3.8</t>
  </si>
  <si>
    <t>М 3.3.6.1</t>
  </si>
  <si>
    <t>М 3.3.7.1</t>
  </si>
  <si>
    <t>3.4.1</t>
  </si>
  <si>
    <t>М 3.4.1.1</t>
  </si>
  <si>
    <t>3.4.2</t>
  </si>
  <si>
    <t>З 3.4.2</t>
  </si>
  <si>
    <t xml:space="preserve"> Развитие массового спорта</t>
  </si>
  <si>
    <t>3.5.1</t>
  </si>
  <si>
    <t>З 3.5.1</t>
  </si>
  <si>
    <t>Муниципальная программа «Развитие физической культуры и спорта в муниципальном образовании 
 «Алданский район» 
на 2016-2020 годы»</t>
  </si>
  <si>
    <t>Реализация мер по привлечению населения к занятиям физкультурой и спортом , в том числе лиц с ограниченными возможностями здоровья</t>
  </si>
  <si>
    <t>М 3.5.1.2</t>
  </si>
  <si>
    <t>З 3.5.2</t>
  </si>
  <si>
    <t>М 3.5.2.1</t>
  </si>
  <si>
    <t>3.5.2</t>
  </si>
  <si>
    <t>3.5.4</t>
  </si>
  <si>
    <t>Доля граждан , систематически занимающихся национальными видами спорта народов Якутии, в общей численности населения Алданского района , к 2030 г. -4,4%</t>
  </si>
  <si>
    <t>И 3.5.1</t>
  </si>
  <si>
    <t>И 3.5.2</t>
  </si>
  <si>
    <t>3.6.1</t>
  </si>
  <si>
    <t>З 3.6.1.</t>
  </si>
  <si>
    <t>Муниципальная программа «Реализация семейной, демографической и молодежной политики в муниципальном образовании «Алданский район» 
на 2016-2020 годы»</t>
  </si>
  <si>
    <t>М 3.6.1.1</t>
  </si>
  <si>
    <t>3.6.2</t>
  </si>
  <si>
    <t>М 3.6.2.1</t>
  </si>
  <si>
    <t>З 3.6.2.</t>
  </si>
  <si>
    <t>М 3.6.2.2</t>
  </si>
  <si>
    <t>М 3.6.2.3</t>
  </si>
  <si>
    <t xml:space="preserve"> Удельный вес детей, охваченных детским движением в Алданском районе, в общей численности детей, обучающихся  в общеобразовательных организациях с 1 по 11 классы к 2030– до 70 %</t>
  </si>
  <si>
    <t>И 3.6.1</t>
  </si>
  <si>
    <t>И 3.6.2</t>
  </si>
  <si>
    <t>И 3.6.3</t>
  </si>
  <si>
    <t>3.6.3</t>
  </si>
  <si>
    <t>З 3.6.3.</t>
  </si>
  <si>
    <t>М 3.6.3.1</t>
  </si>
  <si>
    <t>М 3.6.3.2</t>
  </si>
  <si>
    <t>М 3.6.3.3</t>
  </si>
  <si>
    <t>Оказание финансовой поддержки развития  СО НКО, в том числе:                  -предоставление грантов, компенсация расходов на мероприятия, проводимые совместно с муниципальными образованиями  Алданского района</t>
  </si>
  <si>
    <t>З 3.6.4.</t>
  </si>
  <si>
    <t>М 3.6.4.1</t>
  </si>
  <si>
    <t>И 3.6.4</t>
  </si>
  <si>
    <t>И 3.6.5</t>
  </si>
  <si>
    <t>3.6.5</t>
  </si>
  <si>
    <t>И 3.6.6</t>
  </si>
  <si>
    <t>4.3.1</t>
  </si>
  <si>
    <t>З 4.3.1</t>
  </si>
  <si>
    <t>М 4.3.1.1</t>
  </si>
  <si>
    <t>Государственная программа РС(Я) "Развитие образования Республики Саха (Якутия) на 2016 - 2022 годы и на плановый период до 2026 года"</t>
  </si>
  <si>
    <t>З 4.3.2</t>
  </si>
  <si>
    <t>4.3.2</t>
  </si>
  <si>
    <t>Увеличение собственных доходов консолидированного бюджета Алданского района, повышение качества бюджетного планирования и исполнения бюджетов бюджетной системы района</t>
  </si>
  <si>
    <t>4.2.2</t>
  </si>
  <si>
    <t>М 4.3.2.1</t>
  </si>
  <si>
    <t>М 4.3.2.2</t>
  </si>
  <si>
    <t>М 4.3.2.3</t>
  </si>
  <si>
    <t>М 4.3.2.4</t>
  </si>
  <si>
    <t>Реконструкция спортивно-оздоровительного комплекса "Энергетик" в г. Алдан</t>
  </si>
  <si>
    <t>Государственная программа Республики Саха (Якутия) "Развитие физической культуры и спорта в Республике Саха (Якутия) на 2018 - 2022 годы"</t>
  </si>
  <si>
    <t>4.3.3</t>
  </si>
  <si>
    <t>З 4.3.3</t>
  </si>
  <si>
    <t xml:space="preserve">Строительство КСК в с. Кутана
</t>
  </si>
  <si>
    <t>Строительство культурно-досугового центра в г. Алдан  "Дом Олонхо"</t>
  </si>
  <si>
    <t xml:space="preserve">Обеспечение населения Алданского района объектами спорта соответствующими современным требованиям </t>
  </si>
  <si>
    <t xml:space="preserve">Обеспечение населения Алданского района объектами культуры соответствующими современным требованиям </t>
  </si>
  <si>
    <t>4.3.4</t>
  </si>
  <si>
    <t>З 4.3.4</t>
  </si>
  <si>
    <t>М 4.3.3.1</t>
  </si>
  <si>
    <t>М 4.3.4.1</t>
  </si>
  <si>
    <t>И 4.2.3</t>
  </si>
  <si>
    <t>И 4.2.4</t>
  </si>
  <si>
    <t>И 4.2.5</t>
  </si>
  <si>
    <t>Содействие формированию цифровой экономики в Алданском районе</t>
  </si>
  <si>
    <t>И 4.3.1</t>
  </si>
  <si>
    <t>Расширение перечня муниципальных услуг предоставляемых в электронной форме</t>
  </si>
  <si>
    <t xml:space="preserve">Содействие развитию информационной и коммуникационной инфраструктуры </t>
  </si>
  <si>
    <t>Развитие радиовещания в различных диапазонах с использованием технологий цифрового вещания</t>
  </si>
  <si>
    <t>Развитие беспроводной телефонной связи</t>
  </si>
  <si>
    <t xml:space="preserve"> Развитие современных технологий телевизионного вещания, включая цифровое телевидение, телевидение высокой четкости, мобильное и интерактивное телевидение</t>
  </si>
  <si>
    <t>И 4.3.2</t>
  </si>
  <si>
    <t>Развитие волоконно-оптической связи с целью получения высокоскоростного доступа в сеть интернет</t>
  </si>
  <si>
    <t>4</t>
  </si>
  <si>
    <t>Обеспечение своевременного, достоверного отражения сведений в информационных системах РФ, РС(Я), на сайте администрации  МО "Алданский район"</t>
  </si>
  <si>
    <t xml:space="preserve">Проведение просветительских мероприятий гражданам, направленных на обеспечение доступа к знаниям. 
</t>
  </si>
  <si>
    <t>4.1.1</t>
  </si>
  <si>
    <t>З 4.1.1</t>
  </si>
  <si>
    <t>4.1.2</t>
  </si>
  <si>
    <t>З 4.1.2</t>
  </si>
  <si>
    <t>4.2.4</t>
  </si>
  <si>
    <t>З 4.2.4</t>
  </si>
  <si>
    <t xml:space="preserve"> Диверсификация экономики района с опорой на развитие лесоперерабатывающего комплекса, горно-химической, нефте и газоперерабатывающей промышленности.</t>
  </si>
  <si>
    <t>И 3.1.4</t>
  </si>
  <si>
    <t>Увеличение суммарного коэффициента рождаемости  к 2030- до 2</t>
  </si>
  <si>
    <t>И 3.1.5</t>
  </si>
  <si>
    <t>Муниципальная программа «Охрана окружающей среды в муниципальном образовании "Алданский район" на 2016-2020 годы»</t>
  </si>
  <si>
    <t>Строительство объектов размещения отходов производства и потребления в соответствии с требованиями действующего законодательства, вывод из эксплуатации и рекультивация объектов размещения твердых коммунальных отходов не соответствующим нормативным требованиям</t>
  </si>
  <si>
    <t>Развитие паллиативной медицины, призванной улучшить качество жизни пациентов с различными нозологическими формами хронических заболеваний, преимущественно в терминальной стадии развития ситуации, когда возможности специализированного лечения ограничены или исчерпаны: оказание паллиативной помощи в амбулаторных условиях и на дому, создание выездных бригад по оказанию паллиативной помощи на дому</t>
  </si>
  <si>
    <t>Обеспечение доступности  медицинской диагностики (лучевой, эндоскопической, функциональной, лабораторной диагностики), в том числе приобретение оборудования:                                                                                                                                                   1).УЗИ аппаратов высокого экспертного класса,                                                              2).Эндоскопического оборудования для проведения диагностики, лечения; 
3).Ренгенаппарата в Алданскую городскую поликлинику,
4).Оборудование для функциональной диагностики,
5).Лабораторное оборудование, включая оборудование для ПЦР-диагностики,
6).Физиограф для стоматологической поликлиники</t>
  </si>
  <si>
    <t>Организация спутниковых каналов связи в медицинских организациях и обособленных структурных подразделениях (с. Чагда, с. Кутана, с. Большой Нимныр)</t>
  </si>
  <si>
    <t>Государственная программа Республики Саха (Якутия) «Развитие здравоохранения Республики Саха (Якутия) на 2018-2022 гг.                              (Указ Главы Республики Саха (Якутия) №2283 от 15.12.2017 г.)</t>
  </si>
  <si>
    <t xml:space="preserve">Развитие телемедицинских технологий направления «врач-пациент» с использованием диагностических микро биодатчиков и мобильных телеустройств , «Домашняя мобильная телемедицина» </t>
  </si>
  <si>
    <t>Оснащение социально-значимых объектов внешними пандусами, входными группами, системами с дублирующими световыми устройствами, информационными табло с тактильной пространственно-рельефной информацией и другим оборудованием, обустройства зон оказания услуг и прилегающих территорий в соответствии с  нормами СП 59.13330.2012.</t>
  </si>
  <si>
    <t xml:space="preserve">Реализация непрерывной системы подготовки  юных спортсменов </t>
  </si>
  <si>
    <t xml:space="preserve"> Оказание организационной и информационной поддержки СО НКО, в том числе:                                                                                                                 -организация совещаний, «круглых столов», конференций, а также организация и участие в форумах  по проблемным вопросам деятельности НКО;                                                                                                                  -распространение социальной рекламы по заявкам СО НКО, а также информации о проводимых мероприятиях  с участием СО НКО в СМИ, на официальном сайте МО «Алданский район»;                                                     -консультации, информирование участников СО НКО о проводимых конкурсах  на получение  грантов как республиканского , так и Федерального уровня.</t>
  </si>
  <si>
    <t>Формирование информационного пространства с учетом потребности граждан и общества в получении качественных и достоверных сведений</t>
  </si>
  <si>
    <t>Стратегическое направление, целевой вектор, задача</t>
  </si>
  <si>
    <t>И 4.1.1</t>
  </si>
  <si>
    <t>Реализация благоприятной и предсказуемой политики в области налогообложения и неналоговых платежей</t>
  </si>
  <si>
    <t>Повышение  качества муниципального регулирования в сфере малого и среднего предпринимательства</t>
  </si>
  <si>
    <t>Обеспечение услугами дошкольного образования детей раннего возраста</t>
  </si>
  <si>
    <t>И 3.2.2</t>
  </si>
  <si>
    <t>И 3.2.3</t>
  </si>
  <si>
    <t>Доля школьников – победителей и призеров районных, республиканских и российских предметных олимпиад, и научно-практических конференций от числа школьников принявших участие, к 2030 г. – 32%</t>
  </si>
  <si>
    <t xml:space="preserve">Создание оптимальных условий для выявления, развития, обучения, воспитания и социализации одаренных детей, обеспечения их личностного и профессионального самоопределения, поддержки данной категории детей и их педагогов.                                  </t>
  </si>
  <si>
    <t>Развитие детско-юношеского спорта</t>
  </si>
  <si>
    <t>Масштабное вовлечение молодежи в развитие гражданского общества</t>
  </si>
  <si>
    <t>Наличие полигонов ТБО в г Алдане, п. Н-Куранах, г. Томмот, соответствующих нормативным требованиям действующего законодательства</t>
  </si>
  <si>
    <t>Наличие комплексных очистных сооружений в г Алдане, п. Н-Куранах, г. Томмот, п. Ленинский соответствующих нормативным требованиям действующего законодательства</t>
  </si>
  <si>
    <t>Обеспечение реализации приоритета  в сфере профилактики охраны здоровья населения, совершенствование первичной медико-санитарной помощи</t>
  </si>
  <si>
    <t>Разработка и внедрение новых социальных технологий обслуживания граждан пожилого возраста и инвалидов  на дому и в учреждениях социального обслуживания.</t>
  </si>
  <si>
    <t xml:space="preserve">Создание в Алданском районе новых мест в организациях общего и дошкольного образования соответствующих современным требованиями и условиям обучения
</t>
  </si>
  <si>
    <t>Значения индикаторов по периодам реализации стратегии СЭР</t>
  </si>
  <si>
    <t>1 этап</t>
  </si>
  <si>
    <t>2 этап</t>
  </si>
  <si>
    <t xml:space="preserve">Управление промышленности </t>
  </si>
  <si>
    <t>Управление экономики</t>
  </si>
  <si>
    <t xml:space="preserve"> К 2030 г.100%-ое внедрение муниципального инвестиционного стандарта</t>
  </si>
  <si>
    <t>Управление промышленности</t>
  </si>
  <si>
    <t>Социальное управление</t>
  </si>
  <si>
    <t>Социальное управление совместно с ГБУ Управление соцзащиты</t>
  </si>
  <si>
    <t>Финансовое управление</t>
  </si>
  <si>
    <t>Заместитель главы по экономике и финансам</t>
  </si>
  <si>
    <t>Принятие муниципальных  правовых актов , регулирующих формы и механизмы участия органов местного самоуправления в развитии  и  поддержке инвестиционной предпринимательской деятельности включая:                                       -порядок реализации проектов муниципально-частного партнерства, в т.ч. концессионных соглашений;                                                                                         - порядок предоставления льгот и систему муниципальной поддержки инвестиционной деятельности.</t>
  </si>
  <si>
    <t>Снижение административных барьеров при реализации инвестиционных проектов и развитие предпринимательской деятельности</t>
  </si>
  <si>
    <t>Разработка регламента и совершенствование механизма сопровождения  инвестиционных проектов по принципу "одного окна"  с участием администрации МО "Алданский район", муниципальных учреждений, инфраструктуры поддержки (бизнес инкубатор, центр поддержки предпринимательства, фонд поддержки предпринимательства, ГАУ "МФЦ", ГБУ "АИР РС(Я)", инвестиционный уполномоченный МО "Алданский район")</t>
  </si>
  <si>
    <t>Обеспечение доступности к финансовым ресурсам субъектов малого и среднего предпринимательства</t>
  </si>
  <si>
    <t>И. 1.3.1.</t>
  </si>
  <si>
    <t>1.3.2.</t>
  </si>
  <si>
    <t>З 1.3.2.</t>
  </si>
  <si>
    <t>Имущественная поддержка субъектов малого и среднего предпринимательства</t>
  </si>
  <si>
    <t>И 1.3.2.</t>
  </si>
  <si>
    <t>М 1.3.2.1.</t>
  </si>
  <si>
    <t>Сохранение  моратория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</si>
  <si>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Решение Алданского районного Совета депутатов</t>
  </si>
  <si>
    <t>И .1.3.3</t>
  </si>
  <si>
    <t>Порядок проведения оценки регулирующего воздействия  в муниципальном образовании "Алданский район"</t>
  </si>
  <si>
    <t>Обеспечение полноты и актуальности инвестиционного паспорта муниципального образования</t>
  </si>
  <si>
    <t xml:space="preserve"> Внедрение в жизнедеятельность предприятий принципов социального партнерства, активного участия в социальном обустройстве тех территорий, где они оперируют, при строгом соблюдении природоохранного законодательства, формировании нравственной культуры предпринимательской деятельности</t>
  </si>
  <si>
    <t>Обеспечение предоставления услуг по выдаче разрешений на строительство в электронном виде.</t>
  </si>
  <si>
    <t>М 4.1.1.1</t>
  </si>
  <si>
    <t>М 4.1.1.2</t>
  </si>
  <si>
    <t>М 4.1.1.3</t>
  </si>
  <si>
    <t>М 4.1.2.1</t>
  </si>
  <si>
    <t>Обеспечение сбалансированности и устойчивости муниципальных финансов Алданского района</t>
  </si>
  <si>
    <t>И.4.2.1.</t>
  </si>
  <si>
    <t>Внедрение проектного управления в МО "Алданский район"</t>
  </si>
  <si>
    <t>Реализация  отдельных мероприятий Стратегии в рамках проектного управления</t>
  </si>
  <si>
    <t xml:space="preserve"> М 1.4.1.1.</t>
  </si>
  <si>
    <t>М.1.4.2.2.</t>
  </si>
  <si>
    <t>Эксплуатация убойного цеха с первичной переработкой мяса</t>
  </si>
  <si>
    <t>Программа развития СХПК "Якокит"</t>
  </si>
  <si>
    <t xml:space="preserve"> Проведение культур технических работ для повышения плодородия почв (коренное улучшение пастбищ) за счет предоставления грантов </t>
  </si>
  <si>
    <t>И. 1.4.3.</t>
  </si>
  <si>
    <t>Программа  развития предприятия ООО "ААП" с. Якокит</t>
  </si>
  <si>
    <t xml:space="preserve">Модернизация молочного цеха ООО "ААП"в с. Якокит  </t>
  </si>
  <si>
    <t xml:space="preserve"> 600                   215  </t>
  </si>
  <si>
    <t xml:space="preserve">Государственная  программа РС(Я) "Развитие сельского хозяйства и регулирование рынков 
сельскохозяйственной продукции, сырья и продовольствия на 2012- 2020 годы"
</t>
  </si>
  <si>
    <t>Организация производства сочных кормов непосредственно в хозяйствах</t>
  </si>
  <si>
    <t>Увеличение объемов производства кормов, в т.ч. за счет вовлечения в оборот заброшенных земель</t>
  </si>
  <si>
    <t>Субсидирование мероприятий, связанных  с поддержкой и развитием сельскохозяйственного производства</t>
  </si>
  <si>
    <t xml:space="preserve">Поддержка бизнес-инкубатора </t>
  </si>
  <si>
    <t xml:space="preserve">Создание условий для привлечения всех слоев населения занятиями физической культурой и спортом </t>
  </si>
  <si>
    <t>Доля граждан в возрасте от 3 до 79 лет, систематически занимающихся физкультурой и спортом, от  общего количества населения Алданского района соответствующего возраста, к 2030 г. -48%</t>
  </si>
  <si>
    <t xml:space="preserve"> Количество юных спортсменов, включенных в спортивный резерв (республики, ДВФО , РФ) к 2030 г. 3%</t>
  </si>
  <si>
    <t xml:space="preserve">Реализация мероприятий направленных на пропаганду и популяризацию национальных видов спорта </t>
  </si>
  <si>
    <t>И 3.5.3</t>
  </si>
  <si>
    <t xml:space="preserve">Создание благоприятных условий для устойчивого развития культурной среды, включающей в себя развитие учреждений культурно-досугового типа, обеспечение сохранности культурно-нравственных ценностей и духовного единства многонационального народа Алданского района
</t>
  </si>
  <si>
    <t>Организация проведения культурно-массовых и информационно-просветительских мероприятий</t>
  </si>
  <si>
    <t>Создание современной модели библиотечных фондов</t>
  </si>
  <si>
    <t>З 3.4.1.</t>
  </si>
  <si>
    <t>М 3.4.2.1</t>
  </si>
  <si>
    <t xml:space="preserve">                      И 3.4.1</t>
  </si>
  <si>
    <t xml:space="preserve">                      И 3.4.2</t>
  </si>
  <si>
    <t>Программа комплексного развития коммунальной инфраструктуры МО "Алданский район" на период с 2013 года по 2024 год</t>
  </si>
  <si>
    <t xml:space="preserve">Уровень износа объектов коммунальной инфраструктуры к 2030 г. 30 %
</t>
  </si>
  <si>
    <t>Программа "Газпром детям"</t>
  </si>
  <si>
    <t>Создание условий для духовно-культурного развития граждан Алданского района» на 2016-2020 гг.</t>
  </si>
  <si>
    <t>Муниципальная программа "Развитие гражданского общества и гармонизация
 межэтнических отношений в Алданском районе на 2018 - 2022 годы"</t>
  </si>
  <si>
    <t xml:space="preserve">Муниципальная программа "Развитие гражданского общества и гармонизация
 межэтнических отношений в Алданском районе на 2018 - 2022 годы"
</t>
  </si>
  <si>
    <t xml:space="preserve">
 Обеспечение финансовой, имущественной, методической и информационной поддержки социально-ориентированных некоммерческих организаций</t>
  </si>
  <si>
    <t>Оказание имущественной поддержки НКО</t>
  </si>
  <si>
    <t>Укрепление и популяризация семейно-брачных отношений и основ ответственного родительства (организация мероприятий направленных на пропаганду семейных ценностей, укрепление семейных традиций, поддержку престижа отцовства и материнства)</t>
  </si>
  <si>
    <t>Количество проведенных мероприятий (различной формы), направленных на обеспечение реализации государственной семейной политики, социальной поддержки семьи и детей, профилактики семейного неблагополучия к 2030 г. составит 20 проведенных мероприятий в год.</t>
  </si>
  <si>
    <t xml:space="preserve">Увеличение  зарегистрированных  СО НКО к 2030 году до 70 единиц
</t>
  </si>
  <si>
    <t>Доля налоговых и неналоговых доходов бюджета МО "Алданский район (за исключением  поступлений налоговых доходов по дополнительным нормативам отчислений) в общем объёме собственных доходов бюджета  муниципального образования (без учета субвенций) к 2030 году до 80%</t>
  </si>
  <si>
    <r>
      <rPr>
        <b/>
        <sz val="11"/>
        <color theme="1"/>
        <rFont val="Times New Roman"/>
        <family val="1"/>
        <charset val="204"/>
      </rPr>
      <t xml:space="preserve">Оптимизация расходов на содержание органов местного самоуправления, в том числе:  </t>
    </r>
    <r>
      <rPr>
        <sz val="11"/>
        <color theme="1"/>
        <rFont val="Times New Roman"/>
        <family val="1"/>
        <charset val="204"/>
      </rPr>
      <t xml:space="preserve">                                                                                                           -недопущение увеличения численности муниципальных служащих;
-соблюдение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-централизация закупок муниципальных нужд через уполномоченный орган.</t>
    </r>
  </si>
  <si>
    <t>Строительство многоквартирного жилищного фонда, приобретение жилых помещений на вторичном рынке.</t>
  </si>
  <si>
    <t>Формирование у детей и молодежи культурно-ценностных ориентиров , духовно-патриотических ценностей, навыков социальной ответственности, здорового образа жизни</t>
  </si>
  <si>
    <t>Создание условий и вовлечение молодежи в мероприятия направленные на формирование позитивных ценностных ориентиров молодежи</t>
  </si>
  <si>
    <t xml:space="preserve">Создание условий для развития наставничества, поддержки общественных инициатив и проектов, в том числе в сфере добровольчества (волонтерства); </t>
  </si>
  <si>
    <t>Проведение мероприятий, направленных на повышение уровня гражданского самосознания молодежи</t>
  </si>
  <si>
    <t>Численность подростков и молодежи охваченными мероприятиями (различной формы), направленными на обеспечение государственной молодежной политики к 2030 году до 70 %</t>
  </si>
  <si>
    <t>Гражданская активность членов молодежных общественных организаций Алданского района к 2030– до 800 человек.</t>
  </si>
  <si>
    <t>ЦВ 1.2</t>
  </si>
  <si>
    <t>Ремонт межселенных дорог</t>
  </si>
  <si>
    <t>Количество молодых семей, обеспеченных жильем в среднем 35 семей в год</t>
  </si>
  <si>
    <t>Количество детей-сирот, обеспеченных жильем - в среднем 30 человек в год.</t>
  </si>
  <si>
    <t xml:space="preserve">Доля занятых на малых и средних предприятиях в среднесписочной численности работников организаций (крупных , средних и малых предприятий), включая индивидуальных предпринимателей -  до 21% к 2030 году </t>
  </si>
  <si>
    <t>Развитие механизмов обратной связи и общественного мониторинга решений в сфере малого и среднего предпринимательства, в том числе развитие институтов оценки регулирующего воздействия</t>
  </si>
  <si>
    <t>И. 1.2.3.</t>
  </si>
  <si>
    <t>З 1.2.4</t>
  </si>
  <si>
    <t>З 1.2.3</t>
  </si>
  <si>
    <t xml:space="preserve">Срок прохождения процедуры по предоставлению инвесторам земельных участков(при наличии в ОМСУ документов о ГКУ зем.участка) к 2030 г.- 20 дней </t>
  </si>
  <si>
    <t>И .1.2.2</t>
  </si>
  <si>
    <t>Количество субъектов малого и среднего предпринимательства, размещенных в бизнес-инкубаторе к 2030 году до 20 субъектов</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</si>
  <si>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муниципальную поддержку к 2030 г. до 8  единиц в год</t>
  </si>
  <si>
    <t>ЦВ 1.4</t>
  </si>
  <si>
    <t xml:space="preserve">Стимулирование роста производства пищевых продуктов.
</t>
  </si>
  <si>
    <t>И. 1.4.2</t>
  </si>
  <si>
    <t>И.1.4.4.</t>
  </si>
  <si>
    <t>И. 1.4.5.</t>
  </si>
  <si>
    <t xml:space="preserve"> Объем производства мяса и субпродуктов пищевых убойных животных к 2030 г. до 30 тонн в год</t>
  </si>
  <si>
    <t>Объем заготовки сена к 2030 г. до 1720 тонн в год</t>
  </si>
  <si>
    <t>Вовлечение в оборот выбывших мелиоративных 
сельскохозяйственных угодий за счет проведения культуртехнических работ на мелиорированных (орошаемых и (или) осушаемых) землях к 2030 г. до 1300 га</t>
  </si>
  <si>
    <t xml:space="preserve">  Инновационное развитие здравоохранения Алданского района     
</t>
  </si>
  <si>
    <t>И 3.6.7</t>
  </si>
  <si>
    <t xml:space="preserve">Количество построенных объектов культуры к 2030 году -2 объекта </t>
  </si>
  <si>
    <t>Создание единой информационно-коммуникационной платформы для  эффективного взаимодействия участников инвестиционного процесса</t>
  </si>
  <si>
    <t xml:space="preserve">Удовлетворенность граждан качеством жилищно-коммунальных услуг (50%)
</t>
  </si>
  <si>
    <t>И 4.3.3</t>
  </si>
  <si>
    <t xml:space="preserve">Доля оказания государственных и муниципальных услуг, предоставляемых в электронной форме от общего количества фактов оказания услуг к 2030 г 80% </t>
  </si>
  <si>
    <t xml:space="preserve">Доля населенных пунктов  в Алданском районе,  имеющих доступ к магистральному подключению по волоконно-оптическим линиям связи,  к 2030 г. -50% </t>
  </si>
  <si>
    <t>Количество населенных пунктов, охваченных сотовой связью стандарта 4G к 2030  г. -50%</t>
  </si>
  <si>
    <t>Cоздание условий для раннего развития детей в возрасте до трех лет (реализация «Дорожной карты» по обеспечению услугами дошкольного образования детей раннего возраста)</t>
  </si>
  <si>
    <t xml:space="preserve">    Реализация программы психолого-педагогической, методической и консультативной помощи родителям детей, получающих дошкольное образование в семье </t>
  </si>
  <si>
    <t xml:space="preserve">Доля численности родителей детей, получающих дошкольное образование в семье, которым оказывается психолого-педагогическая, методическая и консультативная помощь, к 2030 г. - 100%     </t>
  </si>
  <si>
    <t>М 3.3.2.1</t>
  </si>
  <si>
    <t xml:space="preserve">Доля школьников, обучающихся по индивидуальной образовательной траектории, от общего числа школьников, к 2030 – 40%   </t>
  </si>
  <si>
    <t>Доля образовательных организаций, в которых созданы условия для получения детьми-инвалидами, детьми с ограниченными возможностями здоровья качественного образования, к 2030 г.- 100%</t>
  </si>
  <si>
    <t>. Создание кадровых и организационно-методических условий в образовательных организациях, способствующих эффективной реализации инклюзивного образования на территории района.</t>
  </si>
  <si>
    <t>Удельный вес численности детей с ограниченными возможностями здоровья и детей инвалидов, охваченных услугами  образования, от общей численности детей соответствующей категории, к 2030 г. – 95%</t>
  </si>
  <si>
    <t>М 3.3.4.2</t>
  </si>
  <si>
    <t>М 3.3.4.3</t>
  </si>
  <si>
    <t>Создание центра дополнительного образования в г.Алдане</t>
  </si>
  <si>
    <t>Организация сетевого взаимодействия: школа – Алданский политехникум - Медицинский колледж, школа- музыкальный колледж им. М. Жиркова, школа – производство</t>
  </si>
  <si>
    <t>Доля обучающихся 8-11 классов, охваченных профориентацией и (или) профессиональной подготовкой в рамках сетевого взаимодействия, к 2030 - 70%;</t>
  </si>
  <si>
    <t>М 3.3.6.2</t>
  </si>
  <si>
    <t xml:space="preserve">Создание современной и безопасной цифровой образовательной среды, обеспечивающей высокое качество и доступность образования (Указ Президента РФ от 07.05.2018 N 204 )
</t>
  </si>
  <si>
    <t>3.3.8</t>
  </si>
  <si>
    <t>З 3.3.8</t>
  </si>
  <si>
    <t>М 3.3.8.1</t>
  </si>
  <si>
    <t>Реализация комплекса мер по внедрению профессионального стандарта и системы профессионального роста педагогических работников</t>
  </si>
  <si>
    <t>И 3.3.9</t>
  </si>
  <si>
    <t>И 3.3.10</t>
  </si>
  <si>
    <t>И 3.3.11</t>
  </si>
  <si>
    <t>И 3.3.12</t>
  </si>
  <si>
    <t>И 3.3.13</t>
  </si>
  <si>
    <t xml:space="preserve">Благоустроенные дворовые территории к 2030 г. 50%.
</t>
  </si>
  <si>
    <t xml:space="preserve">Благоустроенные общественные территории  к 2030 г.70 %.
</t>
  </si>
  <si>
    <t>Указ главы РС(Я) от 30.11.2017г. №2235 О государственной программе РС(Я) "Социальная поддержка граждан в РС(Я)"</t>
  </si>
  <si>
    <t>Социальное управление совместно с ГКУ Управление соцзащиты</t>
  </si>
  <si>
    <t>Повышение качества жизни пожилых граждан, укрепление традиций взаимопомощи, профилактика социального одиночества.</t>
  </si>
  <si>
    <t>Закон Республики Саха(Якутия) от 21.02.2013 1159-З N 1229-IV "Об организации приемных семей для граждан пожилого возраста в РС(Я)"</t>
  </si>
  <si>
    <t>Количество приемных семей для граждан пожилого возраста-10 семей.</t>
  </si>
  <si>
    <t>Укрепление материально-технической базы организаций социального обслуживания</t>
  </si>
  <si>
    <t>Указ главы РС(Я) от 30.11.2017г. №2235 О государственной программе РС(Я) "Социальная поддержка граждан в РС(Я)". Постановление  Правительства РФ от 29.12.2017г. №1687</t>
  </si>
  <si>
    <t xml:space="preserve">Доля социальных учреждений соответствующих нормам противопожарной безопасности-100% </t>
  </si>
  <si>
    <t>Формирование доступной среды для инвалидов и других маломобильных групп населения, повышение уровня и качества их жизни</t>
  </si>
  <si>
    <t>И 3.2.4</t>
  </si>
  <si>
    <t>Доля доступных для инвалидов и других маломобильных групп населения приоритетных объектов социальной и транспортной инфраструктуры-37%</t>
  </si>
  <si>
    <t>И 3.2.5</t>
  </si>
  <si>
    <t>Количество граждан прошедших обучение компьютерной грамотности к 2030г. 700 человек.</t>
  </si>
  <si>
    <t>И 3.2.6</t>
  </si>
  <si>
    <t>Количество НКО оказывающих социальные услуги населению к 2030 г. 5 организации.</t>
  </si>
  <si>
    <t xml:space="preserve"> Доля граждан, получивших социальные услуги в учреждениях социального обслуживания населения, в общем числе граждан, обратившихся за получением в учреждения социального обслуживания - 100%</t>
  </si>
  <si>
    <t xml:space="preserve">Создание условий для получения детьми-инвалидами, детьми с ограниченными возможностями здоровья качественного образования и их успешной социализации в организациях дошкольного, общего образования. 
</t>
  </si>
  <si>
    <t xml:space="preserve">Совершенствование системы предпрофильной подготовки и профильного обучения в учреждения общего образования. </t>
  </si>
  <si>
    <t>Доля детей в возрасте от 5 до 18 лет, получающих услуги дополнительного образования, от общей численности обучающихся в возрасте от 5 до 18 лет, к 2030 г. - 80%</t>
  </si>
  <si>
    <t>М 3.3.6.3</t>
  </si>
  <si>
    <t xml:space="preserve">Организация и проведение научно-практических конференций, семинаров по профориентационной и карьерной тематике </t>
  </si>
  <si>
    <t>М 3.3.6.4</t>
  </si>
  <si>
    <t>Проведение тестирования и консультаций учащихся 8-11 классов, абитуриентов.                                                                                                        Организация экскурсий школьников 8-11 классов и 1-3 курсов обучающихся в период проведение профессионально ориентированных конкурсов и соревнований</t>
  </si>
  <si>
    <t>М 3.3.6.5</t>
  </si>
  <si>
    <t>И 3.3.14</t>
  </si>
  <si>
    <t>И 3.3.15</t>
  </si>
  <si>
    <t>1.5 Создание условий для проектной деятельности обучающихся 1 - 4 курсов</t>
  </si>
  <si>
    <t>И 3.3.16</t>
  </si>
  <si>
    <t>И 3.3.17</t>
  </si>
  <si>
    <t>3.3.9</t>
  </si>
  <si>
    <t>3.3.10</t>
  </si>
  <si>
    <t>З 3.3.9</t>
  </si>
  <si>
    <t>З 3.3.10</t>
  </si>
  <si>
    <t>Развитие движения WORLDSKILLS, переход на формат демонстрационного экзамена, оценка качества подготовки обучающихся учреждений профобразования по стандартам WORLDSKILLS.</t>
  </si>
  <si>
    <t>М 3.3.9.1</t>
  </si>
  <si>
    <t>Развитие сетевой формы реализации профессиональных образовательных программ учреждениях профобразования района.</t>
  </si>
  <si>
    <t>М 3.3.10.1</t>
  </si>
  <si>
    <t>И 3.3.18</t>
  </si>
  <si>
    <t>И 3.3.19</t>
  </si>
  <si>
    <t>И 3.3.20</t>
  </si>
  <si>
    <t>И 3.3.21</t>
  </si>
  <si>
    <t>И 3.3.22</t>
  </si>
  <si>
    <t>И 3.3.23</t>
  </si>
  <si>
    <t>И 3.3.24</t>
  </si>
  <si>
    <t>И 3.3.25</t>
  </si>
  <si>
    <t>базовый период  2018 г.</t>
  </si>
  <si>
    <t>Увеличение объема добычи золота к до 14,8 тонн в год</t>
  </si>
  <si>
    <t>Развитие производственных мощностей действующих предприятий.</t>
  </si>
  <si>
    <t>Реализация инвестиционных проектов действующих предприятий направленных на развитие производства, увеличение выпуска продукции     (АО "Полюс Алдан", предприятия Холдинга "Селигдар")</t>
  </si>
  <si>
    <t>Реализация инвестиционных проектов направленных на диверсификацию экономики района(ООО "Восток", АО "Корпорация развития "Южная Якутия", АО НК "Туймаада Нефть", ГАУ "Якутлесресурс" и.т.д.)</t>
  </si>
  <si>
    <t>Объем инвестиций в основной капитал  с нарастающим итогом к 2030 году до 172 627 млн. руб.</t>
  </si>
  <si>
    <t>1.4.4</t>
  </si>
  <si>
    <t xml:space="preserve">З 1.4.4 </t>
  </si>
  <si>
    <t xml:space="preserve">Укрепление и модернизация материально-технической базы оленеводства. </t>
  </si>
  <si>
    <t>М 1.4.4.1.</t>
  </si>
  <si>
    <t>Увеличение поголовья оленей к 2030 г. до 8700 голов.</t>
  </si>
  <si>
    <t>Приобретение  электроизгороди.</t>
  </si>
  <si>
    <t>И. 1.4.6</t>
  </si>
  <si>
    <t>З 2.1.2</t>
  </si>
  <si>
    <t>Обеспечение транспортной доступности отдаленных населенных пунктов, в зимний период (Чагда, Кутана)</t>
  </si>
  <si>
    <t xml:space="preserve"> М 2.1.1.2</t>
  </si>
  <si>
    <t xml:space="preserve"> М 2.1.1.3</t>
  </si>
  <si>
    <t>И 2.1.2</t>
  </si>
  <si>
    <t>2.1.2</t>
  </si>
  <si>
    <t>Переселение граждан из ветхого и аварийного жилищного фонда, в том числе  бесперспективного населенного пункта  планируемого к ликвидации (с. Якокут)</t>
  </si>
  <si>
    <t>Общая площадь ветхого и аварийного жилого фонда в % к общей площади жилого фонда- к 2030 г. -50%</t>
  </si>
  <si>
    <t xml:space="preserve">Строительство сооружений экологического оздоровления водных объектов Алданского района </t>
  </si>
  <si>
    <t xml:space="preserve">Комфортная городская среда </t>
  </si>
  <si>
    <t xml:space="preserve">Смертность населения от всех причин к 2030 году  - до 8,3 промилле на 1000 населения .
</t>
  </si>
  <si>
    <t xml:space="preserve">Удовлетворенность населения медицинской помощью к 2030 году   - не ниже 52%  
</t>
  </si>
  <si>
    <t xml:space="preserve">Удовлетворенность потребности населения в высокотехнологичной медицинской помощи к 2030 году  - до 84% </t>
  </si>
  <si>
    <t>Увеличение ожидаемой продолжительности здоровой жизни  к 2030 г - до 73,6 лет</t>
  </si>
  <si>
    <t>Совершенствование мер по охране здоровья населения, в том числе системы оказания специализированной медицинской помощи, увеличив долю оказания высокотехнологичной медицинской помощи, внедрив инновационные методы, для увеличения ожидаемой продолжительности жизни и активного долголетия</t>
  </si>
  <si>
    <t xml:space="preserve">
Повышение престижа медицинских специальностей в целях обеспечения сферы здравоохранения высококвалифицированными кадрами с внедрением системы непрерывного медицинского образования совместно с Министерством здравоохранения РС (Я) и муниципальными органами власти</t>
  </si>
  <si>
    <t>Доля обучающихся , которым предоставлена возможность обучаться в соответствии с основными современными требованиями, от общей численности обучающихся в ОО-100%</t>
  </si>
  <si>
    <t>Развитие системы профориентации и(или) профессиональной подготовки школьников 8-11 классов обучения, абитуриентов учреждений профобразования   на основе сетевого взаимодействия общеобразовательных организаций, организаций профессионального образования с крупными производственными предприятиями и представителями малого бизнеса.</t>
  </si>
  <si>
    <t>Доля педагогических работников, учреждений общего образования, соответствующих требованиям профессионального стандарта, к 2030 г. - 90%</t>
  </si>
  <si>
    <t xml:space="preserve">Реализация подпрограммы «Развитие системы поддержки талантливых и инициативных детей»
</t>
  </si>
  <si>
    <t>Доля детей, занимающихся в кванториуме, от общего числа детей в ОО, к 2030 г. - 40%</t>
  </si>
  <si>
    <t>Доля детей, занимающихся в центре дополнительного образования, от общего числа детей в ОО г.Алдана, к 2030 г. - 90%</t>
  </si>
  <si>
    <t>Доля обучающихся, охваченных мероприятиями, направленными на формирование финансовой грамотности, предпринимательских и экономических компетенций, от общего числа детей в ОО, к 2030 г. – 80%</t>
  </si>
  <si>
    <t>Доля обучающихся по программам, реализуемых с применением электронного обучения и дистанционных образовательных технологий, от общего числа школьников, к 2030 г. – 100%</t>
  </si>
  <si>
    <t xml:space="preserve">Внедрение национальной системы профессионального роста педагогических работников учреждений общего образования, охватывающей не менее 50 процентов учителей общеобразовательных организаций
</t>
  </si>
  <si>
    <t>Доля обучающихся 8-11 классов, получающих образование по программам предпрофильной подготовки, профильного обучения, от общего числа обучающихся 8-11 классов, к 2030 г. -100 %</t>
  </si>
  <si>
    <t xml:space="preserve">Создание условий для комплексного решения проблем семьи и отдельных категорий граждан в Алданском районе </t>
  </si>
  <si>
    <t xml:space="preserve">Количество СО НКО получивших поддержку  на основе данных реестра СО НКО - получателей поддержки к 2030 г.- 45  
</t>
  </si>
  <si>
    <t>4.2.1</t>
  </si>
  <si>
    <t>З 4.2.1.</t>
  </si>
  <si>
    <t>З 4.2.2</t>
  </si>
  <si>
    <t xml:space="preserve">Строительство крытого хоккейного корта г. Алдан
</t>
  </si>
  <si>
    <t>М 4.2.2.1</t>
  </si>
  <si>
    <t>М 4.2.1.1</t>
  </si>
  <si>
    <t>Строительство школы на 120 учащихся в г. Томмот-2025 г.</t>
  </si>
  <si>
    <t>Строительство школы-сада на 50/40 мест в с. Угоян -2023 г.</t>
  </si>
  <si>
    <t>Строительство школы-сада на 10/10 мест в с. Якокит -2024 г.</t>
  </si>
  <si>
    <t>Строительство детского сада  на 120 мест в мкр Солнечный  г. Алдан -2020г.</t>
  </si>
  <si>
    <t>Создание условий для формирования в муниципальном районе общества знаний (ГИС ЖКХ, ГАСУ, ЕГИССО и.т.д., оказание муниципальных услуг в электронном виде, использование системы межведомственного взаимодействия при оказании муниципальных услуг и осуществлении контроля, обеспечение всех населенных пунктов качественными услугами «Интернет»)</t>
  </si>
  <si>
    <t>М 2.2.1.3</t>
  </si>
  <si>
    <t>Строительство центральной системы горячего водоснабжения с. Хатыстыр</t>
  </si>
  <si>
    <t>М 4.2.2.2</t>
  </si>
  <si>
    <t>М 4.2.2.3</t>
  </si>
  <si>
    <t>М 3.2.3.1</t>
  </si>
  <si>
    <t>М 3.2.6.1</t>
  </si>
  <si>
    <t>З 4.2.3</t>
  </si>
  <si>
    <t>М 4.2.3.1</t>
  </si>
  <si>
    <t>М 4.2.3.2</t>
  </si>
  <si>
    <t>М 4.2.4.1</t>
  </si>
  <si>
    <t>М 4.2.4.2</t>
  </si>
  <si>
    <t xml:space="preserve"> М 1.2.2.2</t>
  </si>
  <si>
    <t>1.2.3</t>
  </si>
  <si>
    <t xml:space="preserve"> М 1.2.3.1</t>
  </si>
  <si>
    <t xml:space="preserve"> М 1.2.4.2</t>
  </si>
  <si>
    <t xml:space="preserve"> М 1.2.4.3</t>
  </si>
  <si>
    <t xml:space="preserve"> М 1.2.4.4</t>
  </si>
  <si>
    <t>З 3.5.3</t>
  </si>
  <si>
    <t>М 3.5.3.1</t>
  </si>
  <si>
    <t>М 4.2.3.3</t>
  </si>
  <si>
    <t>Отдел по организации деятельности</t>
  </si>
  <si>
    <t>Управление промышленности совместно с АО "Теплоэнергосервис"</t>
  </si>
  <si>
    <t>Управление промышленности, совместно с Администрацией МО "Беллетский эвенкийский национальный наслег"</t>
  </si>
  <si>
    <t>Обеспечение населения качественным доступным жильем</t>
  </si>
  <si>
    <t>Строительство многоквартирного жилищного фонда, предоставление компенсации гражданам проживающим в аварином жилом фонде.</t>
  </si>
  <si>
    <t xml:space="preserve">Программа развития газоснабжения и газификации РС(Я) на период 2016-2025 гг. Указ Главы РС(Я) от 25.10.2017 N 2165 (ред. от 27.03.2018)                                      Государственная программа Республики Саха (Якутия) "Обеспечение качественным жильем и повышение качества жилищно-коммунальных услуг на 2018 - 2022 годы" </t>
  </si>
  <si>
    <t xml:space="preserve">Строительство газопровода и газораспределительной станции Алдан ( Опр. 26,7 тыс. м3/час),  межпоселкового газопровода от газораспределительной станции    Алдан  до города Алдан с отводом на п. Ленинский и п. Лебединый          </t>
  </si>
  <si>
    <t>Строительство газопровода и газораспределительной станции Томмот (Опр. 15,7 тыс. м3/час), межпоселкового газопровода от газораспределительной станции    Томмот  до города Томмот</t>
  </si>
  <si>
    <t xml:space="preserve">Строительство газопровода- отвода и газораспределительной станции Верхний Куранах (Опр. 0,9 тыс. м3/час), межпоселкового газопровода от газораспределительной станции    Верхний Куранах до с Верхний Куранах  </t>
  </si>
  <si>
    <t xml:space="preserve">Строительство газопровода и газораспределительной станции  Нижний Куранах (Опр. 7,7 тыс. м3/час), межпоселкового газопровода от газораспределительной станции    Нижний Куранах  до п. Нижний Куранах и с. Хатыстыр </t>
  </si>
  <si>
    <t xml:space="preserve">Строительство газопровода- отвода и газораспределительной станции Якокит (Опр. 0,9 тыс. м3/час) </t>
  </si>
  <si>
    <t>Повышение качества жизни граждан старшего возраста, инвалидов, включая детей-инвалидов, семей и детей, в том числе детей-сирот и детей оставшихся без попечения родителей, на основе развития сети учреждений социального обслуживания. Повышение уровня доступности социальных объектов и услуг для инвалидов и других маломобильных групп населения.</t>
  </si>
  <si>
    <t>Развитие активного диалога с гражданским обществом, укрепление социального партнерства с некоммерческими организациями, в том числе с общественными организациями ветеранов, инвалидов.</t>
  </si>
  <si>
    <t>Разработка и реализация комплексной программы по созданию современной и безопасной цифровой образовательной среды</t>
  </si>
  <si>
    <t xml:space="preserve">Создание условий для развития информационной инфраструктуры на территории Алданского района, обеспечивающей доступ населения к информации и знаниям.                                                                                                 (Указ Президента РФ от 09.05.2017 г. № 203 "О стратегии развития информационного общества в РФ на 2017-2030 г.") </t>
  </si>
  <si>
    <t>Развитие национальных  видов спорта народов Якутии</t>
  </si>
  <si>
    <t>Проведение мероприятий, направленных на выявление способностей развития и талантов у молодежи</t>
  </si>
  <si>
    <t>Управление экономики, промышленные предприятия Алданского района</t>
  </si>
  <si>
    <t>Получение согласия от владельцев свободных (не задействованных в хозяйственной деятельности)  земельных и имущественных ресурсов на  использование данных ресурсов потенциальными инвесторами в качестве инвестиционных площадок</t>
  </si>
  <si>
    <t>Предоставление НО "ФМиСП" займов субъектам малого и среднего предпринимательства на возвратной основе</t>
  </si>
  <si>
    <t xml:space="preserve">Создание условий для перехода на ФГОС основного общего и среднего общего образования.                                                                      </t>
  </si>
  <si>
    <t xml:space="preserve">Количество НКО получивших имущественную поддержку (предоставление в безвозмездное пользование помещений), к 2030 г.-20 
</t>
  </si>
  <si>
    <t xml:space="preserve">В рамках внедрения Стандартов структуры и параметров минимальной сети объектов социальной инфраструктуры  РС(Я) утвержденных Постановлением Правительства РС(Я) от 25.062018 г. № 202  Программа оптимизации расходов бюджета
муниципального образования  «Алданский район» Республики Саха (Якутия) на 2017-2019 годы (утв. Постановлением Главы МО "Алданский район" №716п от 10.08.2018 г.) </t>
  </si>
  <si>
    <r>
      <rPr>
        <b/>
        <sz val="11"/>
        <color theme="1"/>
        <rFont val="Times New Roman"/>
        <family val="1"/>
        <charset val="204"/>
      </rPr>
      <t xml:space="preserve">Оптимизация расходов на содержание бюджетной сети, в том числе:      </t>
    </r>
    <r>
      <rPr>
        <sz val="11"/>
        <color theme="1"/>
        <rFont val="Times New Roman"/>
        <family val="1"/>
        <charset val="204"/>
      </rPr>
      <t xml:space="preserve">                                      - приведение бюджетной сети  МО "Алданский район" в соответствие Стандартам  структуры и параметров минимальной сети объектов социальной инфраструктуры Республики Саха (Якутия);
-ограничение численности муниципальных учреждений;
-утверждение единых требований к структуре и штатной численности, а также формированию фонда оплаты труда государственных и муниципальных учреждений;
-проведение инвентаризации и отчуждение непрофильных активов;
-продолжение перевода непрофильных услуг на аутсорсинг.</t>
    </r>
  </si>
  <si>
    <t xml:space="preserve">Программа оптимизации расходов бюджета
муниципального образования  «Алданский район» Республики Саха (Якутия) на 2017-2019 годы (утв. Постановлением Главы МО "Алданский район" №716п от 10.08.2018 г.) </t>
  </si>
  <si>
    <t>Положение об организации управления проектной деятельностью в муниципальном образовании "Алданский район" ( утв. Постановлением главы МО "Алданский район" от 26.02.2018 г. № 153п)</t>
  </si>
  <si>
    <t xml:space="preserve">Количество реконструированных и вновь построенных объектов спорта к 2030 году -3 объекта </t>
  </si>
  <si>
    <t xml:space="preserve">Создание условий для формирования пространства знаний и предоставления доступа к нему. Совершенствования механизмов распространения знаний, их применения на практике в интересах личности, общества, государства и.т.д. </t>
  </si>
  <si>
    <t>Обустройство горнолыжного склона в г. Алдан   (Строительство бесфундаментной буксировочной канатной дороги на объекте горнолыжного комплекса в г. Алдан РС(Я))</t>
  </si>
  <si>
    <t>Транспортная доступность отдаленных населенных пунктов (Чагда, Кутана), автозимником в зимний период.100%</t>
  </si>
  <si>
    <t>Муниципальная программа «Реализация  молодёжной, семейной политики и патриотического воспитания граждан   в муниципальном образовании «Алданский район» 
на 2018-2022 годы»</t>
  </si>
  <si>
    <t>Развитие образования в МО «Алданский район» на 2016-2020 годы</t>
  </si>
  <si>
    <t>Муниципальная  программа «Обеспечение качественным жильем и повышение качества жилищно-коммунальных услуг в муниципальном образовании " Алданский район" на 2016-2020 годы»</t>
  </si>
  <si>
    <t>17982*</t>
  </si>
  <si>
    <t>13*</t>
  </si>
  <si>
    <t>Газификация г. Алдан, п. Ленинский, п. Лебединый, г. Томмот, п. Верхний Куранах, п. Нижний Куранах, п. Якокит, с. Хатыстыр на 100%</t>
  </si>
  <si>
    <t>728,7                 165,9</t>
  </si>
  <si>
    <t>Протяженность межселенных автомобильных дорог, отвечающих нормативным требованиям – до  90 км.  к 2030 году</t>
  </si>
  <si>
    <t>Постановление главы МО "Алданский район"  №59п от 01.06.2011г</t>
  </si>
  <si>
    <t>В рамках текущей деятельности отдела организации деятельности администрации</t>
  </si>
  <si>
    <t xml:space="preserve">Постановления главы МО "Алданский район" </t>
  </si>
  <si>
    <t>Доля численности детей в возрасте от 2 месяцев до 3 лет, охваченных программами поддержки раннего развития, от общей численности детей соответствующего возраста, к 2030 г. - 100 %</t>
  </si>
  <si>
    <t xml:space="preserve">Организация сетевого образования через следующие формы взаимодействия:
Школа – школа, ресурсные центры,  профильные смены по образовательным запросам   обучающихся - МБУ дополнительного образования детей «Оздоровительно-образовательный лагерь «Берег дружбы»   </t>
  </si>
  <si>
    <t>Реализация в программе развития образования мероприятий, направленных на формирование финансовой грамотности, предпринимательских и экономических компетенций у обучающихся, начиная с младшего школьного возраста, используя взаимодействие школа-бизнес-инкубатор</t>
  </si>
  <si>
    <r>
      <rPr>
        <b/>
        <sz val="11"/>
        <color theme="1"/>
        <rFont val="Times New Roman"/>
        <family val="1"/>
        <charset val="204"/>
      </rPr>
      <t xml:space="preserve">Организация работы: </t>
    </r>
    <r>
      <rPr>
        <sz val="11"/>
        <color theme="1"/>
        <rFont val="Times New Roman"/>
        <family val="1"/>
        <charset val="204"/>
      </rPr>
      <t xml:space="preserve">                                                                                                    1. Межведомственной комиссии по снижению неформальной занятости в Алданском районе и легализации «серой» заработной платы;                              2. Районного штаба по обеспечению выплаты заработной платы                                                           3. Комиссии по ликвидации просроченной  задолженности по заработной плате</t>
    </r>
  </si>
  <si>
    <t>Заместитель главы по экономке и финансам</t>
  </si>
  <si>
    <t>Первый заместитель главы</t>
  </si>
  <si>
    <t>Заместитель главы по земельно-имущественным отношениям</t>
  </si>
  <si>
    <t xml:space="preserve"> Первый заместитель главы</t>
  </si>
  <si>
    <t>Заместитель главы по социальным вопросам</t>
  </si>
  <si>
    <t>Начальник отдела по организации деятельности</t>
  </si>
  <si>
    <t>Исполнители, соисполнители, ответственные за исполнение и предоставление отчетов по мероприятиям  реализации Стратегии СЭР МО "Алданский район</t>
  </si>
  <si>
    <t xml:space="preserve">Создание новых рабочих мест к 2030 году в количестве 6556                                  ( с нарастающим итогом). </t>
  </si>
  <si>
    <r>
      <rPr>
        <sz val="12"/>
        <rFont val="Times New Roman"/>
        <family val="1"/>
        <charset val="204"/>
      </rPr>
      <t xml:space="preserve">Рост производства молочной продукции к 2030  году :  ( молоко, сметана, творог) -   30 тонн в год                                                                            </t>
    </r>
    <r>
      <rPr>
        <sz val="12"/>
        <color rgb="FFFF0000"/>
        <rFont val="Times New Roman"/>
        <family val="1"/>
        <charset val="204"/>
      </rPr>
      <t xml:space="preserve">                                                    </t>
    </r>
  </si>
  <si>
    <t>Увеличение количества участников мероприятий культурно-досуговых формирований, по сравнению с предыдущим годом к 2030 г.
Высчитывается по формуле: динамика количества участников мероприятий культурно-досуговых формирований текущего года к уровню прошлого года *100-100</t>
  </si>
  <si>
    <t>Увеличение библиографических записей в сводном электронном каталоге библиотеки. Высчитывается по формуле: отношение количества библиографических записей в сводном электронном каталоге в текущем году к количеству библиографических записей в предыдущем году  *100-100</t>
  </si>
  <si>
    <t>Количество действующих Соглашений и Договоров о социально-экономическом развитии МО "Алданский район" к 2030 г. не менее 30                                                       (с нарастающим итогом)</t>
  </si>
  <si>
    <t>План мероприятий по реализации Стратегии социально-экономического развития  МО "Алданский район" на период до 2030 года</t>
  </si>
  <si>
    <r>
      <rPr>
        <b/>
        <sz val="11"/>
        <color theme="1"/>
        <rFont val="Times New Roman"/>
        <family val="1"/>
        <charset val="204"/>
      </rPr>
      <t xml:space="preserve">Оптимизация инвестиционных расходов, в том числе:         </t>
    </r>
    <r>
      <rPr>
        <sz val="11"/>
        <color theme="1"/>
        <rFont val="Times New Roman"/>
        <family val="1"/>
        <charset val="204"/>
      </rPr>
      <t xml:space="preserve">                                                          -применение при строительстве объектов в муниципальном образовании «Алданский район» повторной проектной документации, привязанной к местным климатическим и геологическим условиям;
-расширение применения при строительстве объектов в труднодоступных и удаленных населенных пунктах района технологий быстровозводимых конструкций;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r>
  </si>
  <si>
    <t>МКУ "Служба управления строительством"</t>
  </si>
  <si>
    <t xml:space="preserve"> МКУ "Служба управления строительством"</t>
  </si>
  <si>
    <t>Программа развития ГБУ "ГАПОУ  РС(Я) "Алданский политехнический техникум" "</t>
  </si>
  <si>
    <t>Доля выпускников ГБУ "ГАПОУ  РС(Я) "Алданский политехнический техникум" " трудоустроенных по специальностям и профессиям от общего числа выпускников, к 2030 г. 100%.</t>
  </si>
  <si>
    <t>ГАПОУ  РС(Я) "Алданский политехнический техникум"</t>
  </si>
  <si>
    <t>Доля обучающихся в ГБУ "ГАПОУ  РС(Я) "Алданский политехнический техникум" " реализовавших свои проекты на площадке Бизнес инкубатора, молодой предприниматель, к 2030 г. - 25%.</t>
  </si>
  <si>
    <t>Доля обучающихся в ГБУ "ГАПОУ  РС(Я) "Алданский политехнический техникум"" прошедшие итоговую государственную аттестацию в форме демонстрационного экзамена, к 2030 г. -60%</t>
  </si>
  <si>
    <t>Доля обучающихся в ГБУ "ГАПОУ  РС(Я) "Алданский политехнический техникум" " участвующих в конкурсе профессионального мастерства молодые профессионалы WORLDSKILLS RUSSIA, к 2030 г. 50%</t>
  </si>
  <si>
    <t>Доля студентов ГБУ "ГАПОУ  РС(Я) "Алданский политехнический техникум" ", обучающихся в условиях реализации сетевой формы образования, к 2030 г. -50%</t>
  </si>
  <si>
    <t xml:space="preserve">  Доля инженерно-педагогических работников ГБУ "ГАПОУ  РС(Я) "Алданский политехнический техникум" ", занимающихся публикацией методических разработок, к 2030 г. -80% </t>
  </si>
  <si>
    <t>Социальное управление совместно с ГБУ РС(Я) "Алданская центральная районная больница"</t>
  </si>
  <si>
    <t>Доля обучающихся в ГБУ "ГБПОУ РС(Я) "Алданский медицинский колледж"" участвующих в конкурсе профессионального мастерства молодые профессионалы WORLDSKILLS RUSSIA, к 2030 г. 40%</t>
  </si>
  <si>
    <t>ГБПОУ РС(Я) "Алданский медицинский колледж"</t>
  </si>
  <si>
    <t>Программа развития ГБУ "ГБПОУ РС(Я) "Алданский медицинский колледж""</t>
  </si>
  <si>
    <t xml:space="preserve"> Доля обучающихся в ГБУ "ГБПОУ РС(Я) "Алданский медицинский колледж"" прошедшие итоговую государственную аттестацию в форме демонстрационного экзамена, к 2030 г. -50%</t>
  </si>
  <si>
    <t xml:space="preserve">Доля студентов ГБУ "ГБПОУ РС(Я) "Алданский медицинский колледж"", обучающихся в условиях реализации сетевой формы образования, к 2030 г. -60%   </t>
  </si>
  <si>
    <t>МКУ "Департамент образования  МО " Алданский район"</t>
  </si>
  <si>
    <t xml:space="preserve"> МКУ "Управление сельского хозяйства"</t>
  </si>
  <si>
    <t>Заместитель главы по экономке и финансам, Заместитель главы по земельно-имущественным отношениям</t>
  </si>
  <si>
    <t>Управление экономики совместно с заместителем главы по земельно-имущественным отношениям</t>
  </si>
  <si>
    <t xml:space="preserve"> Доля педагогических работников ГБУ "ГБПОУ РС(Я) "Алданский медицинский колледж"", занимающихся публикацией методических разработок, к 2030 г. -  40  %</t>
  </si>
  <si>
    <t xml:space="preserve">Приложение № 1
Утвержден 
Постановлением главы 
МО «Алданский район»
от __________________ г. № ________
</t>
  </si>
  <si>
    <t>Обеспечение возможностей для активного долголетия и гармоничного развития личности</t>
  </si>
  <si>
    <t>Количество проектов на территории Алданского района, внедряемых  в рамках проектного управления , к 2030 году    (с нарастающим итогом) до 5 проектов</t>
  </si>
  <si>
    <t xml:space="preserve"> Число новых мест в организациях дошкольного и общего образования                (с нарастающим итогом): в  2020 году - 120, в 2023 году - 50, в 2024 году - 10, в 2025 году - 120
</t>
  </si>
  <si>
    <t xml:space="preserve">600          220 </t>
  </si>
  <si>
    <t xml:space="preserve">650       250 </t>
  </si>
  <si>
    <t>700        280</t>
  </si>
  <si>
    <t xml:space="preserve">750        290   </t>
  </si>
  <si>
    <t xml:space="preserve">780         295   </t>
  </si>
  <si>
    <t xml:space="preserve"> 820       300   </t>
  </si>
  <si>
    <t xml:space="preserve">850        320 </t>
  </si>
  <si>
    <t xml:space="preserve"> 900         360  </t>
  </si>
  <si>
    <t xml:space="preserve">920        368   </t>
  </si>
  <si>
    <t xml:space="preserve">950          370   </t>
  </si>
  <si>
    <t xml:space="preserve">990          377 </t>
  </si>
  <si>
    <t>МКУ "Департамент образования  МО " Алданский район" совместно с ГАПОУ  РС(Я) "Алданский политехнический техникум", ГБПОУ РС(Я) "Алданский медицинский колледж"</t>
  </si>
  <si>
    <t>Муниципальная программа "Развитие культуры  в муниципальном образовании "Алданский район"
на 2016-2020 годы»</t>
  </si>
  <si>
    <t>МКУ "Управление культуры и искусства"</t>
  </si>
  <si>
    <t>Ответственные лица, осуществляющие контроль за реализацией плана мероприятий по реализации стратегии МО "Алданский район"</t>
  </si>
  <si>
    <t>Внедрение сервиса Личного кабинета пациента «Мое здоровье» на портале госуслуг  для повышения качества оказываемых услуг гражданам, их информированности в сфере охраны здоровья, «Модуль здоровья»</t>
  </si>
  <si>
    <t>Создание технопарка  на базе Центра дополнительного образования в г.Алдане</t>
  </si>
  <si>
    <t>И 2.3.4</t>
  </si>
  <si>
    <t>И 2.3.5</t>
  </si>
  <si>
    <t xml:space="preserve">Количество муниципальных образований  поселений)- получателей субсидии из Федерального и Республиканского бюджетов  на реализацию мероприятий муниципальных программ "Формирование современной городской среды" к 2030 г -5 единиц
</t>
  </si>
  <si>
    <t>Строительство комплексных очистных сооружений  в  п. Н-Куранах</t>
  </si>
  <si>
    <t>ЦВ 1.1</t>
  </si>
  <si>
    <t xml:space="preserve"> План 2019</t>
  </si>
  <si>
    <t>Факт 2019</t>
  </si>
  <si>
    <t>Пояснение</t>
  </si>
  <si>
    <t>Пояснение по реализации мероприятий</t>
  </si>
  <si>
    <t>План по валовому производству молока выполнен на 129 %. В связи с тем , что убойный цех СППК "Якокит" в 2019 году не эксплуатировался, план по производству мяса не выполнен.</t>
  </si>
  <si>
    <t>В 2019 году ООО "ААП"  проведена сертификация   молочной продукции, в результате  выпуск продукции составил по видам : сметана -  3   тн. сливки -  4  тн, творог - 8  тн.</t>
  </si>
  <si>
    <t>Цех хозяйством в 2019 году  не эксплуатировался в связи с реорганизацией СПКК "Якокит", новое руководство кооператива планирует запустить производство в 2020 году.</t>
  </si>
  <si>
    <t>В результате  отбора в республиканском конкурсе на возмещение части затрат на проведение культуртехнических мероприятий на мелиорированных землях, вовлекаемых в сельскохозяйственный оборот хозяйства района: ООО "совхоз Пятилетка", ООО "Алданское агропромышленное предприятие" провели работу по восстановлению и вовлечению в оборот 112 гектаров заброшенных земель.</t>
  </si>
  <si>
    <t>План по  заготовке сена не выполнен в связи с низкой урожайностью естественных сенокосных угодий. План по заготовке сочных кормов перевыполнен, выполнение составило 150% .</t>
  </si>
  <si>
    <t>План по поголовью оленей по СЭР не выполнен. Основная причина невыполнения - травеж хищниками. Травеж оленей  волками за 2019 год составил  1313  голов. За год добыто и сдано 59 волков.</t>
  </si>
  <si>
    <t>Проведен ремонт межселенных дорог на участках п.Н.Куранах – п.Хатыстыр, г.Томмот – п.Ыллымах</t>
  </si>
  <si>
    <t>Данная работа не проведена ввиду отсутствия финансирования</t>
  </si>
  <si>
    <t>Денежные средства выделены, работы администрациями поселений проведена</t>
  </si>
  <si>
    <t>В рамках реализации Республиканской программы переселено 62 семьи и предоставлена компенсация 84 семьям</t>
  </si>
  <si>
    <t>Увеличение факта связано с вводом в эксплуатацию многоквартирных домов по ул.Дивизионная д.50</t>
  </si>
  <si>
    <t>Начало строительства запланировано на 2020 г.</t>
  </si>
  <si>
    <t>На стадии разработки проектной документации</t>
  </si>
  <si>
    <t>Индикатор выполняется успешно, в связи с применением специального оборудования, для отцифровки  краеведческой издательской продукции</t>
  </si>
  <si>
    <t xml:space="preserve">Уровень смертности в районе в  2019 г. - 13,3‰, по сравнению с 2017 г. ниже на 0,5‰.
На высокий уровень смертности населения продолжает оказывать, решающее негативное влияние: нездоровый образ жизни среди населения - разбалансированное питание, алкоголизм, наркомания, а также климатическая, экологическая и социально-экономическая обстановка.
</t>
  </si>
  <si>
    <t>Утверждены правила корпоративного поведения работника медицинской организации, основные принципы этики и деонтологии, стандарты профессионального обслуживания пациентов. Основа стандартов заключается в том, что работник медицинской организации в своем лице представляет учреждение и отношение учреждения к пациенту. Обязанности работника при обслуживании пациента: должен первым приветствовать пациента, обеспечить максимальный эмоциональный комфорт для пациента, оперативно и качественно обслуживать пациента, относиться ко всем пациентам ровно и выдержанно вне зависимости от личным симпатий и антипатий, обращаться к пациентам по имени и отчеству и на «Вы» вне зависимости от его возраста и социального положения.</t>
  </si>
  <si>
    <t>Вакцинопрофилактика инфекционных болезней проводится в рамках плановых прививок и прививок по эпидемическим показаниям.Плановые прививки регламентированы Национальным календарем профилактических прививок, включающим в себя обязательную иммунизацию против 11 инфекций: кори, туберкулеза, столбняка, вирусного гепатита В, коклюша, дифтерии, полиомиелита, эпидемического паротита, краснухи, гемофильной  инфекции и гриппа. Прививки по эпидемическим показаниям проводятся населению, проживающему на территориях, для которых характерно распространение определенных инфекций. Эти зоны утверждены Министерством здравоохранения России. На данных территориях проводится плановая вакцинопрофилактика сибирской язвы, лихорадки Ку, бруцеллеза, чумы, туляремии, клещевого весенне-летнего энцефалита, лептоспироза. Экстренно по эпидемическим показаниям проводится вакцинопрофилактика при обнаружении неблагоприятной эпидемической обстановки (например, пандемия гриппа) или при контакте восприимчивого лица с источником инфекции (например, укус собаки, травма).</t>
  </si>
  <si>
    <t>Реализуется ежегодно    1-2 раза в год</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</si>
  <si>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 проводится ежегодно с посящением населюнных пунктов Хатыстыр, Якокит,Угоян, Б.Нимныр, а так же в  наиболее удалённые - Чада, Кутана.</t>
  </si>
  <si>
    <t>Реализовано</t>
  </si>
  <si>
    <t>С 1 отября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t>
  </si>
  <si>
    <t>Реализованопроводится ежегодно</t>
  </si>
  <si>
    <t xml:space="preserve"> 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t>
  </si>
  <si>
    <t xml:space="preserve">Реализованопроводится ежегодно     </t>
  </si>
  <si>
    <t>Профилактические осмотры проводятся ГБУ РС(Я)"Алданская центральная районная больница" в объеме, предусмотренном перечнем исследований при проведении профилактических медицинских осмотров несовершеннолетних согласно приложениям  к Приказу у от 10 августа 2017 года N 514н «О Порядке проведения профилактических медицинских осмотров несовершеннолетних».  Профилактические осмотры проводятся в установленные возрастные периоды в целях раннего (своевременного) выявления патологических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несовершеннолетних и их родителей или иных законных представителей.</t>
  </si>
  <si>
    <t>В перспективе</t>
  </si>
  <si>
    <t xml:space="preserve">На базе ГБУ РС(Я) "Алданская центральная районная больница", в филиале  "Н-Куранахская больница" проводится лечение  по профилю: стационарный лечебно-реабилитационный этап Медицинской Реабилитации (ранней и поздней МР) </t>
  </si>
  <si>
    <t>В 2019 г. в ГБУ РС(Я) "Алданская центральная районная больница" на базеотделения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</si>
  <si>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в перспективе</t>
  </si>
  <si>
    <t>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</si>
  <si>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 xml:space="preserve">Доступно </t>
  </si>
  <si>
    <t>В "Алданской центральной районной  больнице"  в отделениях специализированной мед. помощи (терапия, хирургия и др.) проводится медицинское обслуживание населения по профилю - паллиативная медпомощь.</t>
  </si>
  <si>
    <t>Постоянно</t>
  </si>
  <si>
    <t>Проводится информирование населения о влиянии на здоровье таких негативных факторов как употребление наркотиков, злоупотребление алкоголем, и другими психоактивными веществами, а также участие в азартных играх, и возможности их предупреждения; информирование граждан о негативном влиянии на здоровье женщин употребления алкоголя, наркотиков и других психоактивных веществ в репродуктивный период, включая период беременности, в целях предупреждения внутриутробного поражения плода; медико-генетическое консультирование, направленное на выявление предрасположенности к потреблению психоактивных веществ; мотивационное консультирование детей и подростков, направленное на изменение дезадаптивных форм поведения, а также на снижение риска распространения парентеральных инфекций (ВИЧ-инфекции, гепатиты) в связи с употреблением психоактивных веществ, и, при наличии медицинских показаний, проведение специфического медикаментозного лечения; семейное консультирование, включая обучение родителей оздоровительной системе воспитания ребенка; усиливается раннее выявление лиц, входящих в группы риска: употребляющих алкоголь, наркотические и другие психоактивные вещества, участвующих в азартных играх, а также больных с наркологическими заболеваниями и патологическим влечением к азартным играм. Данные мероприятия формируют у граждан мотивации к обращению за наркологической медицинской помощью и медико-социальной реабилитацией; предупреждая формирования заболевания у лиц, имеющих эпизоды злоупотребления алкоголем, наркотиками и другими психоактивными веществами.</t>
  </si>
  <si>
    <t>Реализовано частично</t>
  </si>
  <si>
    <t>Направление пациента в медицинскую организацию, оказывающую высокотехнологичную медицинскую помощь, в целях проведения трансплантации костного мозга или гемопоэтических стволовых клеток осуществляется при наличии заключения в соответствии с Порядком организации оказания высокотехнологичной медицинской помощи с применением специализированной информационной системы, утвержденным приказом Министерства здравоохранения Российской Федерации от 29 декабря 2014 г. N 930н</t>
  </si>
  <si>
    <t>перспектива</t>
  </si>
  <si>
    <t>Реализация данной концепции также потребует совершенствования нормативного правового регулирования для применения новых методов профилактики, диагностики, лечения и реабилитации, включая применение персонализированных продуктов.</t>
  </si>
  <si>
    <t>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обуения.</t>
  </si>
  <si>
    <t>Возможность включения в бюджет ведомственных целевых программ, направленных на решение четко сформулированной цели закреплена в статье Бюджетного кодекса Российской Федерации (глава 20), их утверждение и исполнение осуществляются в порядке, установленном высшим органом исполнительной власти субъекта Российской Федерации.</t>
  </si>
  <si>
    <t>В ГБУ РС(Я) "Алданская центральная районная больница" ведётся постоянная работа по привлечению высококвалифицированных специалистов</t>
  </si>
  <si>
    <t>Частично реализовано</t>
  </si>
  <si>
    <t>В  ГБУ РС(Я) "Алданская центральная районная больница" широко применяется телемедицинская технология в направлении «врач-врач»</t>
  </si>
  <si>
    <t xml:space="preserve">При необходимости, технология в направлении «врач-пациент» проводится, но без использования диагностических микро биодатчиков и мобильных телеустройств. </t>
  </si>
  <si>
    <t>Федеральная служба по надзору в сфере здравоохранения работает над:
приоритетном проекте «Внедрение автоматизированной системы
мониторинга движения лекарственных препаратов от производителя до
конечного потребителя для защиты населения от фальсифицированных
лекарственных препаратов и оперативного выведения из оборота
контрафактных и недоброкачественных препаратов»</t>
  </si>
  <si>
    <t>Всего трудоустроено - 64 чел., по специальности/ профессии - 47 чел.</t>
  </si>
  <si>
    <t>120 чел.</t>
  </si>
  <si>
    <t>гр.АМ-181 по профессии 23.01.17 "Мастер по ремонту и обслуживанию автомобилей в количестве 19 чел. Всего выпускников - 145 чел.</t>
  </si>
  <si>
    <t>Общий контингент по очной форме обучения - 555 чел. Приняли участие - 17 чел. По 5 компетенциям.</t>
  </si>
  <si>
    <t>Общий контингент по очной форме обучения - 555 чел. По сетевой форме обучается 27 чел в г.Якутск.</t>
  </si>
  <si>
    <t>20 чел.</t>
  </si>
  <si>
    <t>Индикатор выполняется успешно, в связи с качественной организацией социально-культурной деятельности на территории МО "Алданский район" и за ее пределами</t>
  </si>
  <si>
    <t>На портале Госуслуг в разделе «Моё здоровье» доступна услуга "Запись на приём к врачу". Вы можете записать на приём себя или кого-то из близких. Достаточно знать номер полиса ОМС. В электронной форме услуги выберите время и день посещения поликлиники. Приходите на приём без очереди в день записи. Услугу можно получить через мобильное приложение Госуслуг. Услуга доступна в электронном формате, если полис ОМС постоянный и прикреплен к поликлинике.</t>
  </si>
  <si>
    <t>Приняли участие 4 обучающихся в региональном этапе чемпионата WSR</t>
  </si>
  <si>
    <t>Обучающиеся впервые сдавали демонстрационный экзамен в рамках пилотного проекта, 25 человек</t>
  </si>
  <si>
    <t>Значение индикатора перевыполнено за счет перевыполнения плана по НДФЛ</t>
  </si>
  <si>
    <t>Заполняемость бизнес - инкубатора 100%</t>
  </si>
  <si>
    <t>Обеспечивается своевременное, достоверное отражение сведений в информационных системах РФ, РС(Я), на сайте администрации  МО "Алданский район" ГАСУ, ЕСЭД, и т.д</t>
  </si>
  <si>
    <t>548  детей в возрасте от 2 мес. до 3 лет посещают дошкольные организации района и 82 ребенка охвачены программами поддержки раннего развития в ходе деятельности консультационных центров в ДОУ.                   Комплектование, годовой отчет по КЦ</t>
  </si>
  <si>
    <t xml:space="preserve">251 родителю детей, получающих дошокльное образование в семье, оказана помощь  в ходе деятельности консультационных центров в ДОУ.                   Годовой отчет по КЦ </t>
  </si>
  <si>
    <t xml:space="preserve">147 учащихся обучается по адаптированным программам, 140 учащися 10-11 классов школ повышенного уровня занимаются по индивидуальным образовательным маршрутам </t>
  </si>
  <si>
    <t>Современные условия для получения детьми -инвалидами, детьми с ОВЗ созданы в СОШ № 8 г.Томмот, № 9 г.Алдан, С(К)ОШИ VIII вида п.Нижний Куранах.</t>
  </si>
  <si>
    <t>В общеобразовательных организациях на начало учебного 2019-2020  г. обучается  302 ребенка с ОВЗ, из них  95 детей-инвалидов. Обучение детей с ОВЗ бесплатное,  все обеспечиваются бесплатным питанием,  учебниками, учебными пособиями и иной учебной литературой. Во всех случаях дети с ограниченными возможностями здоровья принимаются на обучение по адаптированным основным образовательным программам.На 1.10.2019 г не обучается по медицинским показателям 1 человек.</t>
  </si>
  <si>
    <t xml:space="preserve">Муниципальный этап Всероссийской олимпиады школьников - 412 победителей и призеров; региональный этап Всероссийской олимпиады школьников - 3;                                                       III Республиканский кейс-чемпионат для школьников в рамках НПК  - команда МБОУ "Гимназия г.Алдан" - призер (5 чел.) Действительные члены МАН - 3 чел., члены-корреспонденты МАН - 3;                              НПК "Северное сияние" - 4;                            Всероссийский фестиваль творч. открытий и инициатив «Леонардо» - 2 призера;               IV Всероссийская НПК  им. Н.И. Лобачевского - приер - 1;                                                Районная НПК «Экология и защита окружа ющей среды» - 25 победителей и призеров;  Азиатско-Тихоокеанская конференция юных исследователей - 1 приер; 9. Муниципальный этап НПК «Шаг в будущее» - 80; Победители  и призеры XXIII республиканской НПК "Шаг в будущее - 4;                            Метапредметная олимпиада для младших школьников «Золотинка» - 254 приз. места; XIV республиканская предметная олимпиада ВУЗов РФ в РС(Я) - 9 призеров; Международная олимпиада по языкам и культуре орочонов Китая и эвенков России, в г. Хэйхэ, КНР - 4 призера и победителя;       Региональный этап Всероссийской олимпиады школьников по вопросам избирательного права и избирательного процесса - 9 призеров </t>
  </si>
  <si>
    <t xml:space="preserve"> Обучающихся в Алдане - 2970  В Кружках Центра дополнительного образования занимается 285 учащихся: творческая мастерская "Страна рукоделия" - 20, студия "Гармония" - 25, "Юный журналист" - 12, бизнес-инкубатор - 20, Школа волонтеров - 15, Юнармия - 193,</t>
  </si>
  <si>
    <t xml:space="preserve">Из 5251 учащихся в Алданском районе дополнительным образованием охвачено 4463  человека </t>
  </si>
  <si>
    <t>Количество обучающихся в 8-11 кл. 1464. Профильное обучение в 10-11 кл. школ повышенного уровня - 142 обучающихся, программы предпрофильной подготовки (связь с Алданским политехникумом, АО "Полюс Алдан") - 457 обучающихся 8-9 кл. школ №1, №2, №4. №5, №9 (без детей-инвалидов) . Итого 599 из 1464.</t>
  </si>
  <si>
    <t>Договор об участиив проекте "Билет в будущее" (ранняя профориентация) подписали 9 школ района: СОШ сУИОП, №1,2,9, гимназия, лицей г.Алдан; СОШ №4, гимназия п.Нижний Куранах; СОШ №8 г.Томмот.</t>
  </si>
  <si>
    <t xml:space="preserve">В онлайн-уроках финансовой грамотности (весенняя и осенняя сессия) участвует 12 школ района: СОШ с УИОП, №1,2, 9, гимназия, лицей г.Алдан; СОШ №4, гимназия п.Нижний Куранах; СОШ №6,8,23 г.Томмот; СОШ №7 с.Кутана; №13 с.Ыллымах.              Уроки экономики ведутся в СОШ №8 г.Томмот; бизнес-инкубатор действует в СОШ №9 г.Алдан </t>
  </si>
  <si>
    <t xml:space="preserve">В реализации образовательных программ используются разные формы организации образовательной деятельности: индивидуальное обучение на дому и индивидуальное обучение на дому с дополнительным использованием дистанционных образовательных технологий. В соответствии с заключением ВКК . Дополнительное дистанционное образование представлено включением детей-инвалидов и детей с ОВЗ в Федеральный проект  «Развитие дистанционного образования детей-инвалидов». В 2019 г. в рамках данного проекта обучается 11 детей-инвалидов, из 8 ОО общеобразовательных организаций. Данную целевую группу проекта составляют дети-инвалиды, обучающиеся на дому по образовательным программам начального общего, основного общего и среднего (полного) общего образования, которые обучаются с использованием дистанционных образовательных технологий и  не имеют медицинских противопоказаний для работы с компьютером.                                                    В кочевой малокомплектной школе №38 психологическое сопровождение 3 учащихся получают через электронные, дистанционные технологии </t>
  </si>
  <si>
    <t>Всего обучающихся в 2018-2019 уч.г. по форме ОО-1- 5317 чел. По ФГОС занимаются все дневные школы с 1 по 9 кл - 4627 чел. В СОШ № 5, 8, Гимназия г.Алдан 10 кл - 52 чел. ВСОШ 8-9 кл - 42 чел. По ФГОС с ОВЗ в С(К)ОШИ 1-3 кл. - 18 чел. Итого: 4739 чел.</t>
  </si>
  <si>
    <t>Всего педагогических работников общего образования - 498 чел., из них соответствуют требованиям профстандарта, т.е. имеют высшую категорию - 192 чел, первую - 157.</t>
  </si>
  <si>
    <t>В целях обеспечения полноты и актуальности инвестиционного паспорта муниципального образования разработан и поддерживатеся в актуальном состоянии Инвестиционный паспорт МО "Алдаснкий район"</t>
  </si>
  <si>
    <t>Создан канал прямой связи  инвесторов и инвестиционного уполномоченного по Алданскому району</t>
  </si>
  <si>
    <t>Разработана и утверждена инвестиционная декларация</t>
  </si>
  <si>
    <t xml:space="preserve">       Во всех населенных пунктах Алданского района организована мобильная связь.   На территории района действуют три основных оператора сотовой связи: Мегафон, МТС и Билайн.</t>
  </si>
  <si>
    <t>Организация спутниковых каналов связи в медицинских организациях и обособленных структурных подразделениях реализовано в                         с. Чагда, с. Кутана</t>
  </si>
  <si>
    <t>Федерация лабораторной медицины имеет проект Программы развития системы лабораторной «Нормативно-правовое совершенствование системы лабораторной диагностики»
диагностики в Российской Федерации имеет проект «Нормативно-правовое совершенствование системы
лабораторной диагностики», ответственный
исполнитель
подпрограммы -
Министерство здравоохранения РФ, соисполнители: Федеральная служба по надзору в сфере здравоохранения,
Федеральный фонд обязательного медицинского
страхования,
Министерство труда и социальной защиты РФ,
Министерство промышленности и торговли РФ</t>
  </si>
  <si>
    <t>Система мониторинга движения лекарственных препаратов для медицинского применения - федеральная государственная
информационная система мониторинга движения лекарственных препаратов
для медицинского применения от производителя до конечного потребителя с
использованием контрольных (идентификационных) знаков для целей
идентификации лекарственных препаратов для медицинского применения.</t>
  </si>
  <si>
    <t>Работы по строительству бесфундаментной буксировочной канатной дороги на объекте горнолыжного комплекса в г. Алдан РС(Я)) завершены, в 2020 году планируется подсключение к центральному электроснабжению</t>
  </si>
  <si>
    <t xml:space="preserve"> Совместно с Министерством связи и информационных  технологий Республики Саха (Якутия), операторами связи реализуются  мероприятия в области информатизации  и обеспечения высокоростного доступа в интернет населения Алданского района.          На территории Алданского района в 12 населенных пунктах услуги доступа к сети Интернет предоставляется оператором связи филиал Сахателеком ПАО «Ростелеком"
</t>
  </si>
  <si>
    <t xml:space="preserve">В целях реализации задач Национального проекта «Демография» в рамках Регионального проекта Республики Саха (Якутия) «Увеличение периода активного долголетия и продолжительности здоровой жизни» («Старшее поколение») в республике создаются комплексные мобильные бригады для оказания неотложных социальных, медико-социальных и срочных социальных услуг.
Алданский район вошел в число 14 районов Республики Саха(Якутия) где будут созданы мобильные бригады на базе Управлений социальной защиты населения. ГКУ РС (Я) «Алданское Управление социальной защиты населения и труда» получена автомашина УАЗ-2206, для организации  деятельности мобильной бригады.
Главной целью деятельности комплексных мобильных бригад является разработка и проведение мероприятий по организации предоставления одиноким и одиноко проживающим гражданам старшего поколения и инвалидам, медико-социальной помощи и поддержки жителей нашей республики, в том числе для осуществления доставки лиц старше 65 лет, проживающих в сельской местности в медицинские организации.
</t>
  </si>
  <si>
    <t xml:space="preserve">Решение проблемы социальной защищенности пожилых людей требует более активного участия гражданского общества, постоянного поиска новых форм социального обслуживания. И одной из таких форм является создание приемной семьи. Основные задачи этого вида социального обслуживания – создание семейного окружения для гражданина, психологическая реабилитация личности и оказание социально-бытовых услуг.
В настоящее время в Алданском районе созданы 3 приемные семьи.
</t>
  </si>
  <si>
    <t>25.12.2019г. Завершено строительство Томмотского психоневрологического интерната на 395 мест. Ввод данного объекта, позволит переселить проживающих в деревянных корпусах пациентов в современное здание соответствующее всем требованиям безопасности. Стоимость строительства объекта составила 651 570 927 рублей.</t>
  </si>
  <si>
    <t xml:space="preserve">На базе Алданского отделения НКО Всероссийского общества инвалидов проводится обучение пожилых граждан и инвалидов компьютерной грамотности. Оборудование приобретено на грант </t>
  </si>
  <si>
    <t>В течение  2019 года на официальном сайте МО "Алданский район" и информационном ресурсе Instagramm  размещались объявления и  материалы о проводимых мероприятиях на территории Алданского района,  информция по актуальным вопросам законодательства.</t>
  </si>
  <si>
    <t xml:space="preserve">В 2020 году будет утвержден перечень услуг предоствляемых администрацией МО "Алданский район",в том числе в электронном виде </t>
  </si>
  <si>
    <t>Не осуществлено</t>
  </si>
  <si>
    <t>На сайте администрации и портале investyakutia размещается перечень свободных земельных участков и объектов доступной инфраструктуры для инвесторов</t>
  </si>
  <si>
    <t>774                143</t>
  </si>
  <si>
    <t xml:space="preserve">990            377 </t>
  </si>
  <si>
    <r>
      <rPr>
        <sz val="10"/>
        <color theme="1"/>
        <rFont val="Times New Roman"/>
        <family val="1"/>
        <charset val="204"/>
      </rPr>
      <t xml:space="preserve"> 1.</t>
    </r>
    <r>
      <rPr>
        <sz val="12"/>
        <color theme="1"/>
        <rFont val="Times New Roman"/>
        <family val="1"/>
        <charset val="204"/>
      </rPr>
      <t xml:space="preserve">Разработана дорожная карта внедрения стандарта деятельности органов местного самоуправления РС (Я) по обеспечению благоприятного инвестиционного климата в муниципальном образовании «Алданский район». 2.Внедрена система оказания услуг по сопровождению инвестиционных проектов по принципу «одного окна».                                            3.Создан институт инвестиционного уполномоченного                                                   4.Реализованы «пилотные проекты» на базе ГАУ «МФЦ» г. Алдан «Свое дело», «Развитие бизнеса», «Сопровождение бизнеса», «Оформление недвижимости».                                  5.Внедрена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
</t>
    </r>
  </si>
  <si>
    <r>
      <t>Для решения жилищной проблемы молодых семей, улучшения демографической ситуации в районе в течение ряда лет  реализуется подпрограмма «Обеспечение жильем молодых семей». В этом  году 40</t>
    </r>
    <r>
      <rPr>
        <b/>
        <sz val="12.5"/>
        <rFont val="Times New Roman"/>
        <family val="1"/>
        <charset val="204"/>
      </rPr>
      <t xml:space="preserve"> молодых семей </t>
    </r>
    <r>
      <rPr>
        <sz val="12.5"/>
        <rFont val="Times New Roman"/>
        <family val="1"/>
        <charset val="204"/>
      </rPr>
      <t>Алданского района получили сертификаты на приобретение или строительство жилого дома. На вышеназванные цели израсходовано  26,7 млн. рублей</t>
    </r>
  </si>
  <si>
    <t>На 2020 год запланировано начало разработки ПСД на объект размещения ТКО г. Алдан (новый полигон)</t>
  </si>
  <si>
    <t>На базе Алданской городской поликлиники в 2020-2021 гг. возможно открытие отделения медицинской профилактики.</t>
  </si>
  <si>
    <t>реализовано  по пп 1, 3.</t>
  </si>
  <si>
    <t xml:space="preserve"> Медицинское обрудование, указ. по  пп, 2,4,5,6 в  процессе выполнения.</t>
  </si>
  <si>
    <t xml:space="preserve">ГБУ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
</t>
  </si>
  <si>
    <t>В рамках создания Системы единого портала здравоохранения обеспечивается информационно-технологическая поддержка  в органах исполнительной
власти и органах местного самоуправления, осуществляющих деятельность
по оказанию государственных и муниципальных услуг в сфере
здравоохранения, фондах обязательного медицинского страхования и
страховых медицинских организациях.</t>
  </si>
  <si>
    <t>Обучаются студенты 1 курса специальности "Сестринское дело" на базе 9 кл , сетевая форма обучения СОШ №2</t>
  </si>
  <si>
    <t xml:space="preserve">В 2019 г. в целом на реализацию  молодежной, семейной политики и патриотического воспитания в Алданском районе из местного бюджета  было выделено 8,270 млн. рублей.   В рамках исполнения мероприятия проведились различные мероприятия, в т.ч. районная интеллектуально-правовая игра «Закон и ребенок - 2019», в которой приняло участие 6 команд. В общей сложности, в игре приняло участие 30 детей, не считая болельщиков и зрителей. Проведен конкурс «Папа, мама, я – спортивная семья», в котором приняло участие 5 семей.
</t>
  </si>
  <si>
    <t>Повторная проектная документация будет применена при строительстве детского сада в с. Кутана, реализуемого в рамках Программы «Движение добрых дел «Моя Якутия в XXI веке».                                                                             Проект детского сада в с. Синск. Хангаласского района.  Проектировщик -    АСК «ДОМ».Технологии быстровозводимых конструкций применяются при строительства фельдшерско-акушерских пунктов в с, Якокит, с. Угоян, с. Хатыстыр.-планирование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</si>
  <si>
    <t xml:space="preserve">1.В течение 2019 года численность муниципальных служащих не увеличена.                                                                                                                    2. Нормативы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соблюдены
</t>
  </si>
  <si>
    <t xml:space="preserve"> В 2019 г. сохранен  мораторий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</si>
  <si>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 xml:space="preserve">На реализацию мероприятий по доступной среде в 2019 году направлено 958 475 рублей. В том числе, в управлении социальной защиты населения Алданского района установлены мнемосхемы с тактильной пространственно-рельефной информацией, приобретены полосы для тактильной разметки путей (90 789 рублей). Приобретены дополнительные технические средства реабилитации для инвалидов на сумму 867 686 рублей (Будильники с синтезатором речи,
мобильные телефоны с синтезатором речи, мобильные телефоны с большими цифрами, ванна переносная или надувная, компактное оборудование для тренировки мышц верхних и нижних конечностей, кровать с механическим приводом, подъёмник бытовой передвижной, кресла для ванны, рампа передвижная).дома интернаты </t>
  </si>
  <si>
    <t>В администрации МО «Алданский район» с 2015г. действует Межведомственная комиссия по снижению неформальной занятости МО «Алданский район» (далее МВК) и с 2018г. - Районный штаб  МО «Алданский район» по обеспечению выплаты заработной платы» . 
За  2019 год проведено 7 заседаний МВК  и 6 заседаний Районного штаба.  В рамках работы МВК и Штаба была повышена заработная плата до уровня МРОТ по Республике С(Я)  - 8  работникам.
В рамках работы МВК была произведена работа по заключению трудовых договоров с наемными работниками с 11 работодателями. По результатам работы  были представлены сведения по заключению  трудовых договоров на 372 работника.
В течение 2019 года проведено 3 заседания межведомственной комиссии по контролю над проведением мероприятий по сокращению задолженности, своевременности и полноте выплаты заработной платы и уплаты отчислений на социальные нужды, работодателями предприятий, организаций и учреждений, расположенных на территории Алданского района  в результате работы которых  в бюджет поступило 3,6 млн. рублей.</t>
  </si>
  <si>
    <t xml:space="preserve"> </t>
  </si>
  <si>
    <t>С учетом всех  видов  поддержки, в том числе  предоставление  субсидии (грантов) в    2017-2018 гг.</t>
  </si>
  <si>
    <t>Согласно действующему регламенту  срок прохождения процедуры по предоставлению инвесторам земельных участков(при наличии в ОМСУ документов о ГКУ зем.участка) составлет 90 дней</t>
  </si>
  <si>
    <t xml:space="preserve"> Данные по объемам инвестиций указаны за 2019 год  без нарастающего итога согласно предоставленной информации предприятий.  В 2019 году ПАО «Селигдар»  реализуется  два проекта  , связанные  с монтажом основной технологической линии  установки термоподготовки руд и объектов газового хозяйства на участке «Самолазовское» и проектными работами  на  месторождении «Хвойное». Оформлен земельный участок и проведены буровые и горные работы в объеме свыше 50 млн. рублей  ООО «Новая рудная компания» на месторождении «Морозкинское». Продолжается реализация инвестиционного проекта  по созданию золотодобывающего  предприятия на месторождении «Северное». Продолжается  реализация проектов АО  «Полюс Алдан»  по техническому перевооружению Куранахской ЗИФ и реконструкции хвостохранилища. </t>
  </si>
  <si>
    <t xml:space="preserve">В 2019 году завершена реализация инвестпроекта "Реконструкция котельной Центральная г.Алдан" </t>
  </si>
  <si>
    <t xml:space="preserve">Информация будет доступна во 2 полугодии 2020г. после формирования статистических отчетных данных  за 2019 год </t>
  </si>
  <si>
    <t>В течение  2020 года  ГБУ РС(Я) "Алданская центральная районная больница" будет открыто первичное сосудистое отделение</t>
  </si>
  <si>
    <t xml:space="preserve"> Данные (факт  2019 года указаны  по общему коэффициенту рождаемости). Суммарный коэфиицент рождаемости в 2019 году  по району не рассчитывался в связи с тем, что  показатель«Суммарный коэффициент рождаемости» исключена из Федерального плана статистических работ распоряжением Правительства Российской Федерации от 27.08.2019 № 1873-р</t>
  </si>
  <si>
    <t>В 2020 года ожидается  завершение реконструкции долгожданного  бассейна «Энергетик»,  готовность которого на сегодняшний день составляет 65%</t>
  </si>
  <si>
    <t>В рамках программы «Газпром-детям» намечено начало строительства физкультурно-оздоровительного комплекса с катком в г.Алдан, реализуемой  Фондом поддержки социальных инициатив ПАО «Газпром».</t>
  </si>
  <si>
    <t>На 2020 год запланировано завершение строительства культурно-спортивного комплекса в с.Кутана Алданского района</t>
  </si>
  <si>
    <t xml:space="preserve">В рамках реализации ФЗ от 28.12.2013г.№442-ФЗ "Об основах социального обслуживания граждан в РФ", приказа Министерства труда и социального развития РС(Я) "от 19.07.2017г. №999-ОД  "Об утверждении Плана мероприятий по развитию негосударственного сектора в сфере социального обслуживания", в республиканский реестр поставщиков социальных услуг от Алданского района включена НКО "Дари добро". В 2019 году из районного бюджета  выделено 2,6 млн. рублей на грантовую поддержку НКО, получателями которой оказались  9  организаций. </t>
  </si>
  <si>
    <t xml:space="preserve">В течение 2019 года проектов внедряемых в рамках проектного управления не реализовывалось. </t>
  </si>
  <si>
    <t xml:space="preserve">Информация будет доступна во2 полугодии 2020г. после формирования статистических отчетных данных  за 2019 год </t>
  </si>
  <si>
    <t xml:space="preserve">Приложение № 1
 к отчету главы МО "Алданский район"за 2019 год   (рассмотрено на XIII сессии Алданского районного Совета депутатов РС (Я) IV созыва, 27 февраля 2020 года)
</t>
  </si>
  <si>
    <t>Отчет об исполнении  плана мероприятий по реализации Стратегии социально-экономического развития  МО "Алданский район" на период до 2030 года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</si>
</sst>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1"/>
      <name val="Times New Roman"/>
      <family val="1"/>
      <charset val="204"/>
    </font>
    <font>
      <sz val="11"/>
      <color rgb="FF000000"/>
      <name val="Times New Roman"/>
      <family val="1"/>
      <charset val="204"/>
    </font>
    <font>
      <sz val="10"/>
      <color theme="1"/>
      <name val="Times New Roman"/>
      <family val="1"/>
      <charset val="204"/>
    </font>
    <font>
      <b/>
      <sz val="12"/>
      <color theme="1"/>
      <name val="Times New Roman"/>
      <family val="1"/>
      <charset val="204"/>
    </font>
    <font>
      <b/>
      <sz val="10"/>
      <color theme="1"/>
      <name val="Times New Roman"/>
      <family val="1"/>
      <charset val="204"/>
    </font>
    <font>
      <b/>
      <sz val="16"/>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name val="Times New Roman"/>
      <family val="1"/>
      <charset val="204"/>
    </font>
    <font>
      <b/>
      <sz val="11"/>
      <name val="Times New Roman"/>
      <family val="1"/>
      <charset val="204"/>
    </font>
    <font>
      <b/>
      <sz val="11"/>
      <color theme="1"/>
      <name val="Calibri"/>
      <family val="2"/>
      <charset val="204"/>
      <scheme val="minor"/>
    </font>
    <font>
      <sz val="10"/>
      <name val="Times New Roman"/>
      <family val="1"/>
      <charset val="204"/>
    </font>
    <font>
      <sz val="11"/>
      <name val="Calibri"/>
      <family val="2"/>
      <charset val="204"/>
      <scheme val="minor"/>
    </font>
    <font>
      <b/>
      <sz val="9"/>
      <color indexed="81"/>
      <name val="Tahoma"/>
      <family val="2"/>
      <charset val="204"/>
    </font>
    <font>
      <sz val="9"/>
      <color indexed="81"/>
      <name val="Tahoma"/>
      <family val="2"/>
      <charset val="204"/>
    </font>
    <font>
      <sz val="12"/>
      <color theme="1"/>
      <name val="Calibri"/>
      <family val="2"/>
      <charset val="204"/>
      <scheme val="minor"/>
    </font>
    <font>
      <b/>
      <sz val="12"/>
      <color theme="1"/>
      <name val="Calibri"/>
      <family val="2"/>
      <charset val="204"/>
      <scheme val="minor"/>
    </font>
    <font>
      <sz val="12"/>
      <name val="Times New Roman"/>
      <family val="1"/>
      <charset val="204"/>
    </font>
    <font>
      <sz val="12"/>
      <color rgb="FF000000"/>
      <name val="Times New Roman"/>
      <family val="1"/>
      <charset val="204"/>
    </font>
    <font>
      <sz val="12"/>
      <color rgb="FFFF0000"/>
      <name val="Times New Roman"/>
      <family val="1"/>
      <charset val="204"/>
    </font>
    <font>
      <sz val="12.5"/>
      <name val="Times New Roman"/>
      <family val="1"/>
      <charset val="204"/>
    </font>
    <font>
      <b/>
      <sz val="12.5"/>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theme="1"/>
      </left>
      <right/>
      <top style="thin">
        <color theme="1"/>
      </top>
      <bottom/>
      <diagonal/>
    </border>
    <border>
      <left style="thin">
        <color theme="1"/>
      </left>
      <right/>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theme="1"/>
      </left>
      <right style="thin">
        <color auto="1"/>
      </right>
      <top style="thin">
        <color theme="1"/>
      </top>
      <bottom/>
      <diagonal/>
    </border>
    <border>
      <left style="thin">
        <color theme="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top style="thin">
        <color auto="1"/>
      </top>
      <bottom/>
      <diagonal/>
    </border>
  </borders>
  <cellStyleXfs count="1">
    <xf numFmtId="0" fontId="0" fillId="0" borderId="0"/>
  </cellStyleXfs>
  <cellXfs count="354">
    <xf numFmtId="0" fontId="0" fillId="0" borderId="0" xfId="0"/>
    <xf numFmtId="2" fontId="2" fillId="0" borderId="0" xfId="0" applyNumberFormat="1" applyFont="1" applyBorder="1" applyAlignment="1">
      <alignment horizontal="center" vertical="center" wrapText="1" shrinkToFit="1"/>
    </xf>
    <xf numFmtId="2" fontId="0" fillId="0" borderId="0" xfId="0" applyNumberFormat="1" applyAlignment="1">
      <alignment wrapText="1" shrinkToFit="1"/>
    </xf>
    <xf numFmtId="2" fontId="2" fillId="0" borderId="2" xfId="0" applyNumberFormat="1" applyFon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2" fillId="0" borderId="7" xfId="0" applyNumberFormat="1" applyFont="1" applyBorder="1" applyAlignment="1">
      <alignment horizontal="center" vertical="center" wrapText="1" shrinkToFit="1"/>
    </xf>
    <xf numFmtId="2" fontId="2" fillId="0" borderId="4" xfId="0" applyNumberFormat="1" applyFont="1" applyFill="1" applyBorder="1" applyAlignment="1">
      <alignment horizontal="center" vertical="center" wrapText="1" shrinkToFit="1"/>
    </xf>
    <xf numFmtId="2" fontId="1" fillId="0" borderId="10" xfId="0" applyNumberFormat="1"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2" fontId="2" fillId="0" borderId="3" xfId="0" applyNumberFormat="1" applyFont="1" applyFill="1" applyBorder="1" applyAlignment="1">
      <alignment horizontal="center" vertical="center" wrapText="1" shrinkToFit="1"/>
    </xf>
    <xf numFmtId="2" fontId="0" fillId="0" borderId="0" xfId="0" applyNumberFormat="1" applyFill="1" applyAlignment="1">
      <alignment wrapText="1" shrinkToFit="1"/>
    </xf>
    <xf numFmtId="2" fontId="1" fillId="0" borderId="12" xfId="0" applyNumberFormat="1" applyFont="1" applyBorder="1" applyAlignment="1">
      <alignment horizontal="center" vertical="center" wrapText="1" shrinkToFit="1"/>
    </xf>
    <xf numFmtId="2" fontId="8" fillId="0" borderId="12"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1" fillId="0" borderId="10" xfId="0" applyNumberFormat="1" applyFont="1" applyBorder="1" applyAlignment="1">
      <alignment horizontal="center" vertical="center" wrapText="1" shrinkToFit="1"/>
    </xf>
    <xf numFmtId="2" fontId="1" fillId="0" borderId="12" xfId="0" applyNumberFormat="1" applyFont="1" applyFill="1" applyBorder="1" applyAlignment="1">
      <alignment horizontal="center" vertical="center" wrapText="1" shrinkToFit="1"/>
    </xf>
    <xf numFmtId="2" fontId="2" fillId="0" borderId="12" xfId="0" applyNumberFormat="1" applyFont="1" applyBorder="1" applyAlignment="1">
      <alignment horizontal="center" vertical="center" wrapText="1" shrinkToFit="1"/>
    </xf>
    <xf numFmtId="2" fontId="2" fillId="0" borderId="0" xfId="0" applyNumberFormat="1" applyFont="1" applyAlignment="1">
      <alignment horizontal="center" vertical="center" wrapText="1" shrinkToFit="1"/>
    </xf>
    <xf numFmtId="2" fontId="1" fillId="0" borderId="0" xfId="0" applyNumberFormat="1" applyFont="1" applyFill="1" applyAlignment="1">
      <alignment horizontal="center" vertical="center" wrapText="1" shrinkToFit="1"/>
    </xf>
    <xf numFmtId="2" fontId="2" fillId="0" borderId="6" xfId="0" applyNumberFormat="1" applyFont="1" applyFill="1" applyBorder="1" applyAlignment="1">
      <alignment horizontal="center" vertical="center" wrapText="1" shrinkToFit="1"/>
    </xf>
    <xf numFmtId="2" fontId="1" fillId="0" borderId="11"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2" fillId="0" borderId="7" xfId="0" applyNumberFormat="1" applyFont="1" applyFill="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2" fillId="0" borderId="16" xfId="0" applyNumberFormat="1" applyFont="1" applyBorder="1" applyAlignment="1">
      <alignment horizontal="center" vertical="center" wrapText="1" shrinkToFit="1"/>
    </xf>
    <xf numFmtId="2" fontId="2" fillId="0" borderId="14" xfId="0" applyNumberFormat="1" applyFont="1" applyBorder="1" applyAlignment="1">
      <alignment horizontal="center" vertical="center" wrapText="1" shrinkToFit="1"/>
    </xf>
    <xf numFmtId="2" fontId="6" fillId="0" borderId="1" xfId="0" applyNumberFormat="1" applyFont="1" applyFill="1" applyBorder="1" applyAlignment="1">
      <alignment horizontal="center" vertical="center" wrapText="1" shrinkToFit="1"/>
    </xf>
    <xf numFmtId="2" fontId="1" fillId="0" borderId="16" xfId="0" applyNumberFormat="1" applyFont="1" applyFill="1" applyBorder="1" applyAlignment="1">
      <alignment horizontal="center" vertical="center" wrapText="1" shrinkToFit="1"/>
    </xf>
    <xf numFmtId="2" fontId="2" fillId="0" borderId="11" xfId="0" applyNumberFormat="1" applyFont="1" applyFill="1" applyBorder="1" applyAlignment="1">
      <alignment horizontal="center" vertical="center" wrapText="1" shrinkToFit="1"/>
    </xf>
    <xf numFmtId="2" fontId="2" fillId="0" borderId="14" xfId="0" applyNumberFormat="1" applyFont="1" applyFill="1" applyBorder="1" applyAlignment="1">
      <alignment horizontal="center" vertical="center" wrapText="1" shrinkToFit="1"/>
    </xf>
    <xf numFmtId="2" fontId="2" fillId="0" borderId="13"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shrinkToFit="1"/>
    </xf>
    <xf numFmtId="2" fontId="2" fillId="0" borderId="8" xfId="0" applyNumberFormat="1" applyFont="1" applyBorder="1" applyAlignment="1">
      <alignment horizontal="center" vertical="center" wrapText="1" shrinkToFit="1"/>
    </xf>
    <xf numFmtId="2" fontId="2" fillId="0" borderId="10" xfId="0" applyNumberFormat="1" applyFont="1" applyBorder="1" applyAlignment="1">
      <alignment horizontal="center" vertical="center" wrapText="1" shrinkToFit="1"/>
    </xf>
    <xf numFmtId="2" fontId="2" fillId="0" borderId="21" xfId="0" applyNumberFormat="1" applyFont="1" applyBorder="1" applyAlignment="1">
      <alignment horizontal="center" vertical="center" wrapText="1" shrinkToFit="1"/>
    </xf>
    <xf numFmtId="2" fontId="1" fillId="0" borderId="21" xfId="0" applyNumberFormat="1" applyFont="1" applyBorder="1" applyAlignment="1">
      <alignment horizontal="center" vertical="center" wrapText="1" shrinkToFit="1"/>
    </xf>
    <xf numFmtId="2" fontId="6" fillId="0" borderId="3" xfId="0" applyNumberFormat="1" applyFont="1" applyBorder="1" applyAlignment="1">
      <alignment horizontal="center" vertical="center" wrapText="1" shrinkToFit="1"/>
    </xf>
    <xf numFmtId="2" fontId="2" fillId="0" borderId="22" xfId="0" applyNumberFormat="1" applyFont="1" applyFill="1" applyBorder="1" applyAlignment="1">
      <alignment horizontal="center" vertical="center" wrapText="1" shrinkToFit="1"/>
    </xf>
    <xf numFmtId="2" fontId="1" fillId="0" borderId="22" xfId="0" applyNumberFormat="1" applyFont="1" applyFill="1" applyBorder="1" applyAlignment="1">
      <alignment horizontal="center" vertical="center" wrapText="1" shrinkToFit="1"/>
    </xf>
    <xf numFmtId="2" fontId="6" fillId="0" borderId="3" xfId="0" applyNumberFormat="1" applyFont="1" applyFill="1" applyBorder="1" applyAlignment="1">
      <alignment horizontal="center" vertical="center" wrapText="1" shrinkToFit="1"/>
    </xf>
    <xf numFmtId="2" fontId="2" fillId="0" borderId="20" xfId="0" applyNumberFormat="1" applyFont="1" applyFill="1" applyBorder="1" applyAlignment="1">
      <alignment horizontal="center" vertical="center" wrapText="1" shrinkToFit="1"/>
    </xf>
    <xf numFmtId="2" fontId="1" fillId="0" borderId="20" xfId="0" applyNumberFormat="1" applyFont="1" applyFill="1" applyBorder="1" applyAlignment="1">
      <alignment horizontal="center" vertical="center" wrapText="1" shrinkToFit="1"/>
    </xf>
    <xf numFmtId="2" fontId="2" fillId="0" borderId="12" xfId="0" applyNumberFormat="1" applyFont="1" applyFill="1" applyBorder="1" applyAlignment="1">
      <alignment horizontal="center" vertical="center" wrapText="1" shrinkToFit="1"/>
    </xf>
    <xf numFmtId="2" fontId="2" fillId="0" borderId="1" xfId="0" applyNumberFormat="1" applyFont="1" applyFill="1"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2" fillId="0" borderId="18" xfId="0" applyNumberFormat="1"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2" fontId="2" fillId="0" borderId="19" xfId="0" applyNumberFormat="1" applyFont="1" applyFill="1" applyBorder="1" applyAlignment="1">
      <alignment horizontal="center" vertical="center" wrapText="1" shrinkToFit="1"/>
    </xf>
    <xf numFmtId="2" fontId="6" fillId="0" borderId="11" xfId="0" applyNumberFormat="1" applyFont="1" applyFill="1" applyBorder="1" applyAlignment="1">
      <alignment horizontal="center" vertical="center" wrapText="1" shrinkToFit="1"/>
    </xf>
    <xf numFmtId="2" fontId="4" fillId="0" borderId="11" xfId="0" applyNumberFormat="1" applyFont="1" applyFill="1" applyBorder="1" applyAlignment="1">
      <alignment horizontal="center" vertical="center" wrapText="1" shrinkToFit="1"/>
    </xf>
    <xf numFmtId="2" fontId="2" fillId="0" borderId="9" xfId="0" applyNumberFormat="1" applyFont="1" applyFill="1" applyBorder="1" applyAlignment="1">
      <alignment horizontal="center" vertical="center" wrapText="1" shrinkToFit="1"/>
    </xf>
    <xf numFmtId="2" fontId="6" fillId="0" borderId="12" xfId="0" applyNumberFormat="1" applyFont="1" applyFill="1" applyBorder="1" applyAlignment="1">
      <alignment horizontal="center" vertical="center" wrapText="1" shrinkToFit="1"/>
    </xf>
    <xf numFmtId="2" fontId="4" fillId="0" borderId="12" xfId="0" applyNumberFormat="1" applyFont="1" applyFill="1" applyBorder="1" applyAlignment="1">
      <alignment horizontal="center" vertical="center" wrapText="1" shrinkToFit="1"/>
    </xf>
    <xf numFmtId="2" fontId="2" fillId="0" borderId="0" xfId="0" applyNumberFormat="1" applyFont="1" applyFill="1" applyAlignment="1">
      <alignment horizontal="center" vertical="center" wrapText="1" shrinkToFit="1"/>
    </xf>
    <xf numFmtId="2" fontId="1" fillId="0" borderId="4" xfId="0" applyNumberFormat="1" applyFont="1" applyFill="1" applyBorder="1" applyAlignment="1">
      <alignment horizontal="center" vertical="center" wrapText="1" shrinkToFit="1"/>
    </xf>
    <xf numFmtId="2" fontId="1" fillId="0" borderId="6" xfId="0" applyNumberFormat="1" applyFont="1" applyFill="1" applyBorder="1" applyAlignment="1">
      <alignment horizontal="center" vertical="center" wrapText="1" shrinkToFit="1"/>
    </xf>
    <xf numFmtId="2" fontId="7" fillId="0" borderId="4"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10" fillId="0" borderId="1" xfId="0" applyNumberFormat="1" applyFont="1" applyBorder="1" applyAlignment="1">
      <alignment horizontal="center" vertical="center" wrapText="1" shrinkToFit="1"/>
    </xf>
    <xf numFmtId="2" fontId="7" fillId="0" borderId="3" xfId="0" applyNumberFormat="1" applyFont="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1" fillId="0" borderId="1" xfId="0" applyNumberFormat="1" applyFont="1" applyFill="1" applyBorder="1" applyAlignment="1">
      <alignment horizontal="center" vertical="center" wrapText="1" shrinkToFit="1"/>
    </xf>
    <xf numFmtId="2" fontId="1" fillId="0" borderId="2" xfId="0" applyNumberFormat="1" applyFont="1" applyFill="1" applyBorder="1" applyAlignment="1">
      <alignment horizontal="center" vertical="center" wrapText="1" shrinkToFit="1"/>
    </xf>
    <xf numFmtId="2" fontId="1" fillId="0" borderId="3" xfId="0" applyNumberFormat="1" applyFont="1" applyFill="1" applyBorder="1" applyAlignment="1">
      <alignment horizontal="center" vertical="center" wrapText="1" shrinkToFit="1"/>
    </xf>
    <xf numFmtId="2" fontId="14" fillId="0" borderId="4"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4" fillId="0" borderId="3" xfId="0" applyNumberFormat="1" applyFont="1" applyFill="1" applyBorder="1" applyAlignment="1">
      <alignment horizontal="center" vertical="center" wrapText="1" shrinkToFit="1"/>
    </xf>
    <xf numFmtId="2" fontId="14" fillId="0" borderId="0" xfId="0" applyNumberFormat="1" applyFont="1" applyFill="1" applyAlignment="1">
      <alignment horizontal="center" vertical="center" wrapText="1" shrinkToFit="1"/>
    </xf>
    <xf numFmtId="2" fontId="14" fillId="0" borderId="7" xfId="0" applyNumberFormat="1" applyFont="1" applyFill="1" applyBorder="1" applyAlignment="1">
      <alignment horizontal="center" vertical="center" wrapText="1" shrinkToFit="1"/>
    </xf>
    <xf numFmtId="2" fontId="14" fillId="0" borderId="2" xfId="0" applyNumberFormat="1" applyFont="1" applyFill="1" applyBorder="1" applyAlignment="1">
      <alignment horizontal="center" vertical="center" wrapText="1" shrinkToFit="1"/>
    </xf>
    <xf numFmtId="2" fontId="14" fillId="0" borderId="10" xfId="0" applyNumberFormat="1" applyFont="1" applyFill="1" applyBorder="1" applyAlignment="1">
      <alignment horizontal="center" vertical="center" wrapText="1" shrinkToFit="1"/>
    </xf>
    <xf numFmtId="2" fontId="14" fillId="0" borderId="12" xfId="0" applyNumberFormat="1" applyFont="1" applyFill="1" applyBorder="1" applyAlignment="1">
      <alignment horizontal="center" vertical="center" wrapText="1" shrinkToFit="1"/>
    </xf>
    <xf numFmtId="2" fontId="14" fillId="0" borderId="6" xfId="0" applyNumberFormat="1" applyFont="1" applyFill="1" applyBorder="1" applyAlignment="1">
      <alignment horizontal="center" vertical="center" wrapText="1" shrinkToFit="1"/>
    </xf>
    <xf numFmtId="2" fontId="16" fillId="0" borderId="12" xfId="0" applyNumberFormat="1" applyFont="1" applyFill="1" applyBorder="1" applyAlignment="1">
      <alignment horizontal="center" vertical="center" wrapText="1" shrinkToFit="1"/>
    </xf>
    <xf numFmtId="2" fontId="14" fillId="0" borderId="11" xfId="0" applyNumberFormat="1" applyFont="1" applyFill="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10" fillId="0" borderId="1" xfId="0" applyNumberFormat="1" applyFont="1" applyFill="1" applyBorder="1" applyAlignment="1">
      <alignment horizontal="center" vertical="center" wrapText="1" shrinkToFit="1"/>
    </xf>
    <xf numFmtId="2" fontId="7" fillId="0" borderId="3" xfId="0" applyNumberFormat="1" applyFont="1" applyFill="1" applyBorder="1" applyAlignment="1">
      <alignment horizontal="center" vertical="center" wrapText="1" shrinkToFit="1"/>
    </xf>
    <xf numFmtId="2" fontId="10" fillId="0" borderId="4" xfId="0" applyNumberFormat="1" applyFont="1" applyFill="1" applyBorder="1" applyAlignment="1">
      <alignment horizontal="center" vertical="center" wrapText="1" shrinkToFit="1"/>
    </xf>
    <xf numFmtId="2" fontId="10" fillId="0" borderId="2" xfId="0" applyNumberFormat="1" applyFont="1" applyFill="1" applyBorder="1" applyAlignment="1">
      <alignment horizontal="center" vertical="center" wrapText="1" shrinkToFit="1"/>
    </xf>
    <xf numFmtId="2" fontId="10" fillId="0" borderId="10" xfId="0" applyNumberFormat="1" applyFont="1" applyFill="1" applyBorder="1" applyAlignment="1">
      <alignment horizontal="center" vertical="center" wrapText="1" shrinkToFit="1"/>
    </xf>
    <xf numFmtId="2" fontId="10" fillId="0" borderId="6" xfId="0" applyNumberFormat="1" applyFont="1" applyFill="1" applyBorder="1" applyAlignment="1">
      <alignment horizontal="center" vertical="center" wrapText="1" shrinkToFit="1"/>
    </xf>
    <xf numFmtId="2" fontId="10" fillId="0" borderId="11" xfId="0" applyNumberFormat="1" applyFont="1" applyFill="1" applyBorder="1" applyAlignment="1">
      <alignment horizontal="center" vertical="center" wrapText="1" shrinkToFit="1"/>
    </xf>
    <xf numFmtId="2" fontId="10" fillId="0" borderId="7" xfId="0" applyNumberFormat="1" applyFont="1" applyFill="1" applyBorder="1" applyAlignment="1">
      <alignment horizontal="center" vertical="center" wrapText="1" shrinkToFit="1"/>
    </xf>
    <xf numFmtId="2" fontId="10" fillId="0" borderId="12" xfId="0" applyNumberFormat="1" applyFont="1" applyFill="1" applyBorder="1" applyAlignment="1">
      <alignment horizontal="center" vertical="center" wrapText="1" shrinkToFit="1"/>
    </xf>
    <xf numFmtId="2" fontId="7" fillId="0" borderId="12" xfId="0" applyNumberFormat="1" applyFont="1" applyFill="1" applyBorder="1" applyAlignment="1">
      <alignment horizontal="center" vertical="center" wrapText="1" shrinkToFit="1"/>
    </xf>
    <xf numFmtId="2" fontId="7" fillId="0" borderId="0" xfId="0" applyNumberFormat="1" applyFont="1" applyFill="1" applyAlignment="1">
      <alignment horizontal="center" vertical="center" wrapText="1" shrinkToFit="1"/>
    </xf>
    <xf numFmtId="2" fontId="1" fillId="0" borderId="7" xfId="0" applyNumberFormat="1" applyFont="1" applyFill="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1" fillId="0" borderId="1" xfId="0" applyNumberFormat="1" applyFont="1" applyFill="1" applyBorder="1" applyAlignment="1">
      <alignment vertical="center" wrapText="1" shrinkToFit="1"/>
    </xf>
    <xf numFmtId="2" fontId="1" fillId="0" borderId="10" xfId="0" applyNumberFormat="1" applyFont="1" applyFill="1" applyBorder="1" applyAlignment="1">
      <alignment vertical="center" wrapText="1" shrinkToFit="1"/>
    </xf>
    <xf numFmtId="2" fontId="2" fillId="0" borderId="11" xfId="0" applyNumberFormat="1" applyFont="1" applyBorder="1" applyAlignment="1">
      <alignment horizontal="center" vertical="center" wrapText="1" shrinkToFit="1"/>
    </xf>
    <xf numFmtId="2" fontId="2" fillId="0" borderId="6" xfId="0" applyNumberFormat="1" applyFont="1" applyBorder="1" applyAlignment="1">
      <alignment horizontal="center" vertical="center" wrapText="1" shrinkToFit="1"/>
    </xf>
    <xf numFmtId="2" fontId="2" fillId="0" borderId="16" xfId="0" applyNumberFormat="1" applyFont="1" applyFill="1" applyBorder="1" applyAlignment="1">
      <alignment horizontal="center" vertical="center" wrapText="1" shrinkToFit="1"/>
    </xf>
    <xf numFmtId="2" fontId="2" fillId="0" borderId="15" xfId="0" applyNumberFormat="1" applyFont="1" applyBorder="1" applyAlignment="1">
      <alignment horizontal="center" vertical="center" wrapText="1" shrinkToFit="1"/>
    </xf>
    <xf numFmtId="2" fontId="5" fillId="0" borderId="10" xfId="0" applyNumberFormat="1" applyFont="1" applyFill="1" applyBorder="1" applyAlignment="1">
      <alignment horizontal="center" vertical="center" wrapText="1" shrinkToFit="1"/>
    </xf>
    <xf numFmtId="2" fontId="8" fillId="0" borderId="0" xfId="0" applyNumberFormat="1" applyFont="1" applyAlignment="1">
      <alignment horizontal="center" vertical="center" wrapText="1" shrinkToFit="1"/>
    </xf>
    <xf numFmtId="2" fontId="10" fillId="0" borderId="1" xfId="0" applyNumberFormat="1" applyFont="1" applyFill="1" applyBorder="1" applyAlignment="1">
      <alignment vertical="center" wrapText="1" shrinkToFit="1"/>
    </xf>
    <xf numFmtId="2" fontId="10" fillId="0" borderId="10" xfId="0" applyNumberFormat="1" applyFont="1" applyFill="1" applyBorder="1" applyAlignment="1">
      <alignment vertical="center" wrapText="1" shrinkToFit="1"/>
    </xf>
    <xf numFmtId="2" fontId="10" fillId="0" borderId="12" xfId="0" applyNumberFormat="1" applyFont="1" applyFill="1" applyBorder="1" applyAlignment="1">
      <alignment vertical="center" wrapText="1" shrinkToFit="1"/>
    </xf>
    <xf numFmtId="1" fontId="15" fillId="0" borderId="3" xfId="0" applyNumberFormat="1" applyFont="1" applyBorder="1" applyAlignment="1">
      <alignment horizontal="center" vertical="center" wrapText="1" shrinkToFit="1"/>
    </xf>
    <xf numFmtId="1" fontId="15" fillId="0" borderId="2" xfId="0" applyNumberFormat="1" applyFont="1" applyBorder="1" applyAlignment="1">
      <alignment horizontal="center" vertical="center" wrapText="1" shrinkToFit="1"/>
    </xf>
    <xf numFmtId="1" fontId="15" fillId="0" borderId="1" xfId="0" applyNumberFormat="1" applyFont="1" applyBorder="1" applyAlignment="1">
      <alignment horizontal="center" vertical="center" wrapText="1" shrinkToFit="1"/>
    </xf>
    <xf numFmtId="1" fontId="15" fillId="0" borderId="0" xfId="0" applyNumberFormat="1" applyFont="1" applyAlignment="1">
      <alignment wrapText="1" shrinkToFit="1"/>
    </xf>
    <xf numFmtId="2" fontId="10" fillId="0" borderId="10" xfId="0" applyNumberFormat="1" applyFont="1" applyBorder="1" applyAlignment="1">
      <alignment horizontal="center" vertical="center" wrapText="1" shrinkToFit="1"/>
    </xf>
    <xf numFmtId="2" fontId="10" fillId="0" borderId="12" xfId="0" applyNumberFormat="1" applyFont="1" applyBorder="1" applyAlignment="1">
      <alignment horizontal="center" vertical="center" wrapText="1" shrinkToFit="1"/>
    </xf>
    <xf numFmtId="2" fontId="7" fillId="0" borderId="12" xfId="0" applyNumberFormat="1" applyFont="1" applyBorder="1" applyAlignment="1">
      <alignment horizontal="center" vertical="center" wrapText="1" shrinkToFit="1"/>
    </xf>
    <xf numFmtId="1" fontId="10" fillId="0" borderId="10" xfId="0" applyNumberFormat="1" applyFont="1" applyBorder="1" applyAlignment="1">
      <alignment horizontal="center" vertical="center" wrapText="1" shrinkToFit="1"/>
    </xf>
    <xf numFmtId="1" fontId="10" fillId="0" borderId="2"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2" fontId="10" fillId="0" borderId="0" xfId="0" applyNumberFormat="1" applyFont="1" applyBorder="1" applyAlignment="1">
      <alignment horizontal="center" vertical="center" wrapText="1" shrinkToFit="1"/>
    </xf>
    <xf numFmtId="2" fontId="7" fillId="0" borderId="0" xfId="0" applyNumberFormat="1" applyFont="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1" fontId="7" fillId="0" borderId="1" xfId="0" applyNumberFormat="1" applyFont="1" applyBorder="1" applyAlignment="1">
      <alignment horizontal="center" vertical="center" wrapText="1" shrinkToFit="1"/>
    </xf>
    <xf numFmtId="1" fontId="21" fillId="0" borderId="1" xfId="0" applyNumberFormat="1" applyFont="1" applyBorder="1" applyAlignment="1">
      <alignment horizontal="center" vertical="center" wrapText="1" shrinkToFit="1"/>
    </xf>
    <xf numFmtId="1" fontId="21" fillId="0" borderId="2" xfId="0" applyNumberFormat="1" applyFont="1" applyBorder="1" applyAlignment="1">
      <alignment horizontal="center" vertical="center" wrapText="1" shrinkToFit="1"/>
    </xf>
    <xf numFmtId="1" fontId="7" fillId="0" borderId="2" xfId="0" applyNumberFormat="1" applyFont="1" applyBorder="1" applyAlignment="1">
      <alignment horizontal="center" vertical="center" wrapText="1" shrinkToFit="1"/>
    </xf>
    <xf numFmtId="2" fontId="10" fillId="0" borderId="0" xfId="0" applyNumberFormat="1" applyFont="1" applyFill="1" applyAlignment="1">
      <alignment horizontal="center" vertical="center" wrapText="1" shrinkToFit="1"/>
    </xf>
    <xf numFmtId="2" fontId="22" fillId="0" borderId="1" xfId="0" applyNumberFormat="1" applyFont="1" applyFill="1" applyBorder="1" applyAlignment="1">
      <alignment horizontal="center" vertical="center" wrapText="1" shrinkToFit="1"/>
    </xf>
    <xf numFmtId="1" fontId="22" fillId="0" borderId="1" xfId="0" applyNumberFormat="1" applyFont="1" applyFill="1" applyBorder="1" applyAlignment="1">
      <alignment horizontal="center" vertical="center" wrapText="1" shrinkToFit="1"/>
    </xf>
    <xf numFmtId="1" fontId="7" fillId="0" borderId="1"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2" fontId="10" fillId="0" borderId="4" xfId="0" applyNumberFormat="1" applyFont="1" applyBorder="1" applyAlignment="1">
      <alignment horizontal="center" vertical="center" wrapText="1" shrinkToFit="1"/>
    </xf>
    <xf numFmtId="2" fontId="23" fillId="0" borderId="2" xfId="0" applyNumberFormat="1" applyFont="1" applyFill="1" applyBorder="1" applyAlignment="1">
      <alignment horizontal="center" vertical="center" wrapText="1" shrinkToFit="1"/>
    </xf>
    <xf numFmtId="2" fontId="24" fillId="0" borderId="2" xfId="0" applyNumberFormat="1" applyFont="1" applyFill="1" applyBorder="1" applyAlignment="1">
      <alignment horizontal="center" vertical="center" wrapText="1" shrinkToFit="1"/>
    </xf>
    <xf numFmtId="1" fontId="22" fillId="0" borderId="2" xfId="0" applyNumberFormat="1" applyFont="1" applyFill="1" applyBorder="1" applyAlignment="1">
      <alignment horizontal="center" vertical="center" wrapText="1" shrinkToFit="1"/>
    </xf>
    <xf numFmtId="2" fontId="22" fillId="0" borderId="2" xfId="0" applyNumberFormat="1" applyFont="1" applyFill="1" applyBorder="1" applyAlignment="1">
      <alignment horizontal="center" vertical="center" wrapText="1" shrinkToFit="1"/>
    </xf>
    <xf numFmtId="1" fontId="23" fillId="0" borderId="2" xfId="0" applyNumberFormat="1" applyFont="1" applyFill="1" applyBorder="1" applyAlignment="1">
      <alignment horizontal="center" vertical="center" wrapText="1" shrinkToFit="1"/>
    </xf>
    <xf numFmtId="2" fontId="23" fillId="0" borderId="10" xfId="0" applyNumberFormat="1" applyFont="1" applyFill="1" applyBorder="1" applyAlignment="1">
      <alignment horizontal="center" vertical="center" wrapText="1" shrinkToFit="1"/>
    </xf>
    <xf numFmtId="2" fontId="23" fillId="0" borderId="16" xfId="0" applyNumberFormat="1" applyFont="1" applyFill="1" applyBorder="1" applyAlignment="1">
      <alignment horizontal="center" vertical="center" wrapText="1" shrinkToFit="1"/>
    </xf>
    <xf numFmtId="2" fontId="23" fillId="0" borderId="11" xfId="0" applyNumberFormat="1" applyFont="1" applyFill="1" applyBorder="1" applyAlignment="1">
      <alignment horizontal="center" vertical="center" wrapText="1" shrinkToFit="1"/>
    </xf>
    <xf numFmtId="2" fontId="23" fillId="0" borderId="15" xfId="0" applyNumberFormat="1" applyFont="1" applyFill="1" applyBorder="1" applyAlignment="1">
      <alignment horizontal="center" vertical="center" wrapText="1" shrinkToFit="1"/>
    </xf>
    <xf numFmtId="2" fontId="7" fillId="0" borderId="15" xfId="0" applyNumberFormat="1" applyFont="1" applyFill="1" applyBorder="1" applyAlignment="1">
      <alignment horizontal="center" vertical="center" wrapText="1" shrinkToFit="1"/>
    </xf>
    <xf numFmtId="2" fontId="7" fillId="0" borderId="11" xfId="0" applyNumberFormat="1" applyFont="1" applyFill="1" applyBorder="1" applyAlignment="1">
      <alignment horizontal="center" vertical="center" wrapText="1" shrinkToFit="1"/>
    </xf>
    <xf numFmtId="2" fontId="23" fillId="0" borderId="12" xfId="0" applyNumberFormat="1" applyFont="1" applyFill="1" applyBorder="1" applyAlignment="1">
      <alignment horizontal="center" vertical="center" wrapText="1" shrinkToFit="1"/>
    </xf>
    <xf numFmtId="2" fontId="23" fillId="0" borderId="14" xfId="0" applyNumberFormat="1" applyFont="1" applyFill="1" applyBorder="1" applyAlignment="1">
      <alignment horizontal="center" vertical="center" wrapText="1" shrinkToFit="1"/>
    </xf>
    <xf numFmtId="2" fontId="7" fillId="0" borderId="14" xfId="0" applyNumberFormat="1" applyFont="1" applyFill="1" applyBorder="1" applyAlignment="1">
      <alignment horizontal="center" vertical="center" wrapText="1" shrinkToFit="1"/>
    </xf>
    <xf numFmtId="2" fontId="23" fillId="0" borderId="1" xfId="0" applyNumberFormat="1" applyFont="1" applyFill="1" applyBorder="1" applyAlignment="1">
      <alignment horizontal="center" vertical="center" wrapText="1" shrinkToFit="1"/>
    </xf>
    <xf numFmtId="1" fontId="23" fillId="0" borderId="1" xfId="0" applyNumberFormat="1" applyFont="1" applyFill="1" applyBorder="1" applyAlignment="1">
      <alignment horizontal="center" vertical="center" wrapText="1" shrinkToFit="1"/>
    </xf>
    <xf numFmtId="1" fontId="10" fillId="0" borderId="10" xfId="0" applyNumberFormat="1" applyFont="1" applyFill="1" applyBorder="1" applyAlignment="1">
      <alignment horizontal="center" vertical="center" wrapText="1" shrinkToFit="1"/>
    </xf>
    <xf numFmtId="9" fontId="10" fillId="0" borderId="1" xfId="0" applyNumberFormat="1" applyFont="1" applyFill="1" applyBorder="1" applyAlignment="1">
      <alignment horizontal="center" vertical="center" wrapText="1" shrinkToFit="1"/>
    </xf>
    <xf numFmtId="1" fontId="24" fillId="0" borderId="1" xfId="0" applyNumberFormat="1" applyFont="1" applyFill="1" applyBorder="1" applyAlignment="1">
      <alignment horizontal="center" vertical="center" wrapText="1" shrinkToFit="1"/>
    </xf>
    <xf numFmtId="1" fontId="10" fillId="0" borderId="4" xfId="0" applyNumberFormat="1" applyFont="1" applyFill="1" applyBorder="1" applyAlignment="1">
      <alignment horizontal="center" vertical="center" wrapText="1" shrinkToFit="1"/>
    </xf>
    <xf numFmtId="2" fontId="7" fillId="0" borderId="6" xfId="0" applyNumberFormat="1" applyFont="1" applyFill="1" applyBorder="1" applyAlignment="1">
      <alignment horizontal="center" vertical="center" wrapText="1" shrinkToFit="1"/>
    </xf>
    <xf numFmtId="2" fontId="7" fillId="0" borderId="7" xfId="0" applyNumberFormat="1" applyFont="1" applyFill="1" applyBorder="1" applyAlignment="1">
      <alignment horizontal="center" vertical="center" wrapText="1" shrinkToFit="1"/>
    </xf>
    <xf numFmtId="9" fontId="10" fillId="0" borderId="10" xfId="0" applyNumberFormat="1" applyFont="1" applyFill="1" applyBorder="1" applyAlignment="1">
      <alignment horizontal="center" vertical="center" wrapText="1" shrinkToFit="1"/>
    </xf>
    <xf numFmtId="1" fontId="23" fillId="0" borderId="1" xfId="0" applyNumberFormat="1" applyFont="1" applyBorder="1" applyAlignment="1">
      <alignment horizontal="center" vertical="center" wrapText="1" shrinkToFit="1"/>
    </xf>
    <xf numFmtId="2" fontId="22" fillId="0" borderId="10" xfId="0" applyNumberFormat="1" applyFont="1" applyFill="1" applyBorder="1" applyAlignment="1">
      <alignment horizontal="center" vertical="center" wrapText="1" shrinkToFit="1"/>
    </xf>
    <xf numFmtId="2" fontId="22" fillId="0" borderId="12" xfId="0" applyNumberFormat="1" applyFont="1" applyFill="1" applyBorder="1" applyAlignment="1">
      <alignment horizontal="center" vertical="center" wrapText="1" shrinkToFit="1"/>
    </xf>
    <xf numFmtId="2" fontId="13" fillId="0" borderId="12" xfId="0" applyNumberFormat="1" applyFont="1" applyFill="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7" fillId="0" borderId="11" xfId="0" applyNumberFormat="1" applyFont="1" applyBorder="1" applyAlignment="1">
      <alignment horizontal="center" vertical="center" wrapText="1" shrinkToFit="1"/>
    </xf>
    <xf numFmtId="2" fontId="10" fillId="0" borderId="11" xfId="0" applyNumberFormat="1" applyFont="1" applyFill="1" applyBorder="1" applyAlignment="1">
      <alignment vertical="center" wrapText="1" shrinkToFit="1"/>
    </xf>
    <xf numFmtId="2" fontId="10" fillId="0" borderId="11" xfId="0" applyNumberFormat="1" applyFont="1" applyBorder="1" applyAlignment="1">
      <alignment horizontal="center" vertical="center" wrapText="1" shrinkToFit="1"/>
    </xf>
    <xf numFmtId="2" fontId="7" fillId="0" borderId="0" xfId="0" applyNumberFormat="1" applyFont="1" applyAlignment="1">
      <alignment horizontal="center" vertical="center" wrapText="1" shrinkToFit="1"/>
    </xf>
    <xf numFmtId="2" fontId="23" fillId="0" borderId="1" xfId="0" applyNumberFormat="1" applyFont="1" applyBorder="1" applyAlignment="1">
      <alignment horizontal="center" vertical="center" wrapText="1" shrinkToFit="1"/>
    </xf>
    <xf numFmtId="1" fontId="22" fillId="0" borderId="10" xfId="0" applyNumberFormat="1" applyFont="1" applyFill="1" applyBorder="1" applyAlignment="1">
      <alignment horizontal="center" vertical="center" wrapText="1" shrinkToFit="1"/>
    </xf>
    <xf numFmtId="1" fontId="10" fillId="0" borderId="12" xfId="0" applyNumberFormat="1" applyFont="1" applyFill="1" applyBorder="1" applyAlignment="1">
      <alignment horizontal="center" vertical="center" wrapText="1" shrinkToFit="1"/>
    </xf>
    <xf numFmtId="1" fontId="10" fillId="2" borderId="2" xfId="0" applyNumberFormat="1" applyFont="1" applyFill="1" applyBorder="1" applyAlignment="1">
      <alignment horizontal="center" vertical="center" wrapText="1" shrinkToFit="1"/>
    </xf>
    <xf numFmtId="1" fontId="10" fillId="2" borderId="1" xfId="0" applyNumberFormat="1" applyFont="1" applyFill="1" applyBorder="1" applyAlignment="1">
      <alignment horizontal="center" vertical="center" wrapText="1" shrinkToFit="1"/>
    </xf>
    <xf numFmtId="1" fontId="7" fillId="0" borderId="11" xfId="0" applyNumberFormat="1" applyFont="1" applyFill="1" applyBorder="1" applyAlignment="1">
      <alignment horizontal="center" vertical="center" wrapText="1" shrinkToFit="1"/>
    </xf>
    <xf numFmtId="1" fontId="7" fillId="0" borderId="12" xfId="0" applyNumberFormat="1" applyFont="1" applyFill="1" applyBorder="1" applyAlignment="1">
      <alignment horizontal="center" vertical="center" wrapText="1" shrinkToFit="1"/>
    </xf>
    <xf numFmtId="9" fontId="10" fillId="0" borderId="2" xfId="0" applyNumberFormat="1" applyFont="1" applyFill="1" applyBorder="1" applyAlignment="1">
      <alignment horizontal="center" vertical="center" wrapText="1" shrinkToFit="1"/>
    </xf>
    <xf numFmtId="9" fontId="10" fillId="0" borderId="1" xfId="0" applyNumberFormat="1" applyFont="1" applyBorder="1" applyAlignment="1">
      <alignment horizontal="center" vertical="center" wrapText="1" shrinkToFit="1"/>
    </xf>
    <xf numFmtId="1" fontId="10" fillId="0" borderId="16" xfId="0" applyNumberFormat="1" applyFont="1" applyFill="1" applyBorder="1" applyAlignment="1">
      <alignment horizontal="center" vertical="center" wrapText="1" shrinkToFit="1"/>
    </xf>
    <xf numFmtId="2" fontId="10" fillId="0" borderId="23" xfId="0" applyNumberFormat="1" applyFont="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2" fillId="0" borderId="0" xfId="0" applyNumberFormat="1" applyFont="1" applyAlignment="1">
      <alignment horizontal="right" vertical="center" wrapText="1" shrinkToFit="1"/>
    </xf>
    <xf numFmtId="2" fontId="8" fillId="0" borderId="0" xfId="0" applyNumberFormat="1" applyFont="1" applyAlignment="1">
      <alignment horizontal="right" vertical="center" wrapText="1" shrinkToFit="1"/>
    </xf>
    <xf numFmtId="2" fontId="7" fillId="0" borderId="0" xfId="0" applyNumberFormat="1" applyFont="1" applyAlignment="1">
      <alignment horizontal="right" vertical="center" wrapText="1" shrinkToFit="1"/>
    </xf>
    <xf numFmtId="2" fontId="7" fillId="0" borderId="0" xfId="0" applyNumberFormat="1" applyFont="1" applyBorder="1" applyAlignment="1">
      <alignment horizontal="right" vertical="center" wrapText="1" shrinkToFit="1"/>
    </xf>
    <xf numFmtId="2" fontId="10" fillId="0" borderId="0" xfId="0" applyNumberFormat="1" applyFont="1" applyBorder="1" applyAlignment="1">
      <alignment horizontal="right" vertical="center" wrapText="1" shrinkToFit="1"/>
    </xf>
    <xf numFmtId="2" fontId="0" fillId="0" borderId="0" xfId="0" applyNumberFormat="1" applyAlignment="1">
      <alignment horizontal="right" wrapText="1" shrinkToFit="1"/>
    </xf>
    <xf numFmtId="0" fontId="10"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2" fontId="5" fillId="0" borderId="1" xfId="0" applyNumberFormat="1" applyFont="1" applyBorder="1" applyAlignment="1">
      <alignment horizontal="center" vertical="center" wrapText="1" shrinkToFit="1"/>
    </xf>
    <xf numFmtId="2" fontId="4" fillId="0" borderId="1" xfId="0" applyNumberFormat="1" applyFont="1" applyBorder="1" applyAlignment="1">
      <alignment horizontal="center" vertical="center" wrapText="1" shrinkToFit="1"/>
    </xf>
    <xf numFmtId="1" fontId="3" fillId="0" borderId="0" xfId="0" applyNumberFormat="1" applyFont="1" applyAlignment="1">
      <alignment horizontal="center" vertical="center" wrapText="1" shrinkToFit="1"/>
    </xf>
    <xf numFmtId="2" fontId="2" fillId="0" borderId="3" xfId="0" applyNumberFormat="1" applyFont="1"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7" fillId="0" borderId="1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2" fillId="0" borderId="7" xfId="0" applyNumberFormat="1" applyFont="1" applyFill="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0" fontId="10" fillId="2" borderId="1" xfId="0" applyFont="1" applyFill="1" applyBorder="1" applyAlignment="1">
      <alignment horizontal="center" vertical="center" wrapText="1" shrinkToFit="1"/>
    </xf>
    <xf numFmtId="1" fontId="10" fillId="3" borderId="1" xfId="0" applyNumberFormat="1" applyFont="1" applyFill="1" applyBorder="1" applyAlignment="1">
      <alignment horizontal="center" vertical="center" wrapText="1" shrinkToFit="1"/>
    </xf>
    <xf numFmtId="2" fontId="23" fillId="2" borderId="2" xfId="0" applyNumberFormat="1" applyFont="1" applyFill="1" applyBorder="1" applyAlignment="1">
      <alignment horizontal="center" vertical="center" wrapText="1" shrinkToFit="1"/>
    </xf>
    <xf numFmtId="2" fontId="10" fillId="2" borderId="1" xfId="0" applyNumberFormat="1" applyFont="1" applyFill="1" applyBorder="1" applyAlignment="1">
      <alignment horizontal="center" vertical="center" wrapText="1" shrinkToFit="1"/>
    </xf>
    <xf numFmtId="1" fontId="22" fillId="2" borderId="2" xfId="0" applyNumberFormat="1" applyFont="1" applyFill="1" applyBorder="1" applyAlignment="1">
      <alignment horizontal="center" vertical="center" wrapText="1" shrinkToFit="1"/>
    </xf>
    <xf numFmtId="1" fontId="23" fillId="2" borderId="2" xfId="0" applyNumberFormat="1" applyFont="1" applyFill="1" applyBorder="1" applyAlignment="1">
      <alignment horizontal="center" vertical="center" wrapText="1" shrinkToFit="1"/>
    </xf>
    <xf numFmtId="2" fontId="23" fillId="2" borderId="16" xfId="0" applyNumberFormat="1" applyFont="1" applyFill="1" applyBorder="1" applyAlignment="1">
      <alignment horizontal="center" vertical="center" wrapText="1" shrinkToFit="1"/>
    </xf>
    <xf numFmtId="1" fontId="10" fillId="2" borderId="16" xfId="0" applyNumberFormat="1" applyFont="1" applyFill="1" applyBorder="1" applyAlignment="1">
      <alignment horizontal="center" vertical="center" wrapText="1" shrinkToFit="1"/>
    </xf>
    <xf numFmtId="1" fontId="23" fillId="2" borderId="1" xfId="0" applyNumberFormat="1" applyFont="1" applyFill="1" applyBorder="1" applyAlignment="1">
      <alignment horizontal="center" vertical="center" wrapText="1" shrinkToFit="1"/>
    </xf>
    <xf numFmtId="1" fontId="10" fillId="2" borderId="10" xfId="0" applyNumberFormat="1" applyFont="1" applyFill="1" applyBorder="1" applyAlignment="1">
      <alignment horizontal="center" vertical="center" wrapText="1" shrinkToFit="1"/>
    </xf>
    <xf numFmtId="2" fontId="10" fillId="2" borderId="12" xfId="0" applyNumberFormat="1" applyFont="1" applyFill="1" applyBorder="1" applyAlignment="1">
      <alignment horizontal="center" vertical="center" wrapText="1" shrinkToFit="1"/>
    </xf>
    <xf numFmtId="2" fontId="7" fillId="2" borderId="12" xfId="0" applyNumberFormat="1" applyFont="1" applyFill="1" applyBorder="1" applyAlignment="1">
      <alignment horizontal="center" vertical="center" wrapText="1" shrinkToFit="1"/>
    </xf>
    <xf numFmtId="2" fontId="23" fillId="2" borderId="1" xfId="0" applyNumberFormat="1" applyFont="1" applyFill="1" applyBorder="1" applyAlignment="1">
      <alignment horizontal="center" vertical="center" wrapText="1" shrinkToFit="1"/>
    </xf>
    <xf numFmtId="2" fontId="7" fillId="2" borderId="1" xfId="0" applyNumberFormat="1" applyFont="1" applyFill="1" applyBorder="1" applyAlignment="1">
      <alignment horizontal="center" vertical="center" wrapText="1" shrinkToFit="1"/>
    </xf>
    <xf numFmtId="2" fontId="23" fillId="0" borderId="10" xfId="0" applyNumberFormat="1" applyFon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2" fillId="0" borderId="7" xfId="0" applyNumberFormat="1" applyFont="1" applyBorder="1" applyAlignment="1">
      <alignment horizontal="center" vertical="center" wrapText="1" shrinkToFit="1"/>
    </xf>
    <xf numFmtId="2" fontId="1" fillId="0" borderId="10" xfId="0" applyNumberFormat="1"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2" fontId="1" fillId="0" borderId="12" xfId="0" applyNumberFormat="1" applyFont="1" applyBorder="1" applyAlignment="1">
      <alignment horizontal="center" vertical="center" wrapText="1" shrinkToFit="1"/>
    </xf>
    <xf numFmtId="2" fontId="8" fillId="0" borderId="12"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6" fillId="0" borderId="1" xfId="0" applyNumberFormat="1" applyFont="1" applyFill="1" applyBorder="1" applyAlignment="1">
      <alignment horizontal="center" vertical="center" wrapText="1" shrinkToFit="1"/>
    </xf>
    <xf numFmtId="2" fontId="2" fillId="0" borderId="1" xfId="0" applyNumberFormat="1"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2" fontId="10" fillId="0" borderId="1" xfId="0" applyNumberFormat="1" applyFont="1" applyBorder="1" applyAlignment="1">
      <alignment horizontal="center" vertical="center" wrapText="1" shrinkToFit="1"/>
    </xf>
    <xf numFmtId="2" fontId="1"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10" fillId="0" borderId="1" xfId="0" applyNumberFormat="1" applyFont="1" applyFill="1" applyBorder="1" applyAlignment="1">
      <alignment horizontal="center" vertical="center" wrapText="1" shrinkToFit="1"/>
    </xf>
    <xf numFmtId="2" fontId="10" fillId="0" borderId="4" xfId="0" applyNumberFormat="1" applyFont="1" applyFill="1" applyBorder="1" applyAlignment="1">
      <alignment horizontal="center" vertical="center" wrapText="1" shrinkToFit="1"/>
    </xf>
    <xf numFmtId="2" fontId="10" fillId="0" borderId="10" xfId="0" applyNumberFormat="1" applyFont="1" applyFill="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2" fillId="0" borderId="16"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22" fillId="0" borderId="1"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0" borderId="10" xfId="0" applyNumberFormat="1" applyFont="1" applyFill="1" applyBorder="1" applyAlignment="1">
      <alignment horizontal="center" vertical="center" wrapText="1" shrinkToFit="1"/>
    </xf>
    <xf numFmtId="1" fontId="10" fillId="0" borderId="4" xfId="0" applyNumberFormat="1" applyFont="1" applyFill="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1" fontId="7" fillId="2" borderId="1" xfId="0" applyNumberFormat="1" applyFont="1" applyFill="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5" fillId="0" borderId="10" xfId="0" applyNumberFormat="1" applyFont="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9" fontId="10" fillId="2" borderId="1" xfId="0" applyNumberFormat="1" applyFont="1" applyFill="1" applyBorder="1" applyAlignment="1">
      <alignment horizontal="center" vertical="center" wrapText="1" shrinkToFit="1"/>
    </xf>
    <xf numFmtId="2" fontId="10" fillId="2" borderId="10" xfId="0" applyNumberFormat="1" applyFont="1" applyFill="1" applyBorder="1" applyAlignment="1">
      <alignment horizontal="center" vertical="center" wrapText="1" shrinkToFit="1"/>
    </xf>
    <xf numFmtId="0" fontId="10" fillId="0" borderId="0" xfId="0" applyFont="1" applyAlignment="1">
      <alignment horizontal="center" vertical="center" wrapText="1"/>
    </xf>
    <xf numFmtId="0" fontId="25" fillId="0" borderId="0" xfId="0" applyFont="1" applyAlignment="1">
      <alignment horizontal="center" wrapText="1"/>
    </xf>
    <xf numFmtId="1" fontId="10" fillId="2" borderId="4" xfId="0" applyNumberFormat="1" applyFont="1" applyFill="1" applyBorder="1" applyAlignment="1">
      <alignment horizontal="center" vertical="center" wrapText="1" shrinkToFit="1"/>
    </xf>
    <xf numFmtId="2" fontId="23" fillId="2" borderId="1" xfId="0" applyNumberFormat="1" applyFont="1" applyFill="1" applyBorder="1" applyAlignment="1">
      <alignment horizontal="justify" vertical="center" wrapText="1" shrinkToFit="1"/>
    </xf>
    <xf numFmtId="1" fontId="23" fillId="2" borderId="1" xfId="0" applyNumberFormat="1" applyFont="1" applyFill="1" applyBorder="1" applyAlignment="1">
      <alignment horizontal="justify" vertical="center" wrapText="1" shrinkToFit="1"/>
    </xf>
    <xf numFmtId="2" fontId="23" fillId="2" borderId="10" xfId="0" applyNumberFormat="1" applyFont="1" applyFill="1" applyBorder="1" applyAlignment="1">
      <alignment horizontal="center" vertical="center" wrapText="1" shrinkToFit="1"/>
    </xf>
    <xf numFmtId="2" fontId="23" fillId="2" borderId="10" xfId="0" applyNumberFormat="1" applyFont="1" applyFill="1" applyBorder="1" applyAlignment="1">
      <alignment horizontal="justify" vertical="center" wrapText="1" shrinkToFit="1"/>
    </xf>
    <xf numFmtId="2" fontId="10" fillId="2" borderId="1" xfId="0" applyNumberFormat="1" applyFont="1" applyFill="1" applyBorder="1" applyAlignment="1">
      <alignment horizontal="justify" vertical="center" wrapText="1" shrinkToFit="1"/>
    </xf>
    <xf numFmtId="1" fontId="22" fillId="2" borderId="1" xfId="0" applyNumberFormat="1" applyFont="1" applyFill="1" applyBorder="1" applyAlignment="1">
      <alignment horizontal="center" vertical="center" wrapText="1" shrinkToFit="1"/>
    </xf>
    <xf numFmtId="2" fontId="22" fillId="2" borderId="1" xfId="0" applyNumberFormat="1" applyFont="1" applyFill="1" applyBorder="1" applyAlignment="1">
      <alignment horizontal="center" vertical="center" wrapText="1" shrinkToFit="1"/>
    </xf>
    <xf numFmtId="2" fontId="22" fillId="2" borderId="10" xfId="0" applyNumberFormat="1" applyFont="1" applyFill="1" applyBorder="1" applyAlignment="1">
      <alignment horizontal="center" vertical="center" wrapText="1" shrinkToFit="1"/>
    </xf>
    <xf numFmtId="2" fontId="22" fillId="0" borderId="7" xfId="0" applyNumberFormat="1" applyFont="1" applyFill="1" applyBorder="1" applyAlignment="1">
      <alignment horizontal="center" vertical="center" wrapText="1" shrinkToFit="1"/>
    </xf>
    <xf numFmtId="1" fontId="22" fillId="0" borderId="7" xfId="0" applyNumberFormat="1" applyFont="1" applyFill="1" applyBorder="1" applyAlignment="1">
      <alignment horizontal="center" vertical="center" wrapText="1" shrinkToFit="1"/>
    </xf>
    <xf numFmtId="1" fontId="22" fillId="0" borderId="12" xfId="0" applyNumberFormat="1" applyFont="1" applyFill="1" applyBorder="1" applyAlignment="1">
      <alignment horizontal="center" vertical="center" wrapText="1" shrinkToFit="1"/>
    </xf>
    <xf numFmtId="1" fontId="22" fillId="2" borderId="12" xfId="0" applyNumberFormat="1" applyFont="1" applyFill="1" applyBorder="1" applyAlignment="1">
      <alignment horizontal="center" vertical="center" wrapText="1" shrinkToFit="1"/>
    </xf>
    <xf numFmtId="2" fontId="13" fillId="2" borderId="1" xfId="0" applyNumberFormat="1" applyFont="1" applyFill="1" applyBorder="1" applyAlignment="1">
      <alignment horizontal="center" vertical="center" wrapText="1" shrinkToFit="1"/>
    </xf>
    <xf numFmtId="1" fontId="10" fillId="2" borderId="11" xfId="0" applyNumberFormat="1" applyFont="1" applyFill="1" applyBorder="1" applyAlignment="1">
      <alignment horizontal="center" vertical="center" wrapText="1" shrinkToFit="1"/>
    </xf>
    <xf numFmtId="2" fontId="10" fillId="2" borderId="11" xfId="0" applyNumberFormat="1" applyFont="1" applyFill="1" applyBorder="1" applyAlignment="1">
      <alignment horizontal="center" vertical="center" wrapText="1" shrinkToFit="1"/>
    </xf>
    <xf numFmtId="0" fontId="23" fillId="0" borderId="0" xfId="0" applyFont="1" applyAlignment="1">
      <alignment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25" fillId="0" borderId="0" xfId="0" applyFont="1" applyAlignment="1">
      <alignment horizontal="center" vertical="top" wrapText="1"/>
    </xf>
    <xf numFmtId="0" fontId="25" fillId="0" borderId="0" xfId="0" applyFont="1" applyAlignment="1">
      <alignment horizontal="center" vertical="center" wrapText="1"/>
    </xf>
    <xf numFmtId="2" fontId="13" fillId="0" borderId="2" xfId="0" applyNumberFormat="1" applyFont="1" applyFill="1" applyBorder="1" applyAlignment="1">
      <alignment horizontal="center" vertical="center" wrapText="1" shrinkToFit="1"/>
    </xf>
    <xf numFmtId="2" fontId="0" fillId="0" borderId="17" xfId="0" applyNumberForma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3" xfId="0"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15" fillId="0" borderId="3" xfId="0" applyNumberFormat="1" applyFont="1" applyBorder="1" applyAlignment="1">
      <alignment horizontal="center" vertical="center" wrapText="1" shrinkToFit="1"/>
    </xf>
    <xf numFmtId="2" fontId="7" fillId="0" borderId="10" xfId="0" applyNumberFormat="1" applyFont="1" applyBorder="1" applyAlignment="1">
      <alignment horizontal="center" vertical="center" wrapText="1" shrinkToFit="1"/>
    </xf>
    <xf numFmtId="0" fontId="0" fillId="0" borderId="12" xfId="0"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0" fillId="0" borderId="1" xfId="0" applyNumberForma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6" fillId="0" borderId="1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2" fillId="0" borderId="17"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7" fillId="0" borderId="17" xfId="0" applyNumberFormat="1" applyFont="1" applyFill="1" applyBorder="1" applyAlignment="1">
      <alignment horizontal="center" vertical="center" wrapText="1" shrinkToFit="1"/>
    </xf>
    <xf numFmtId="2" fontId="7" fillId="0" borderId="2" xfId="0" applyNumberFormat="1" applyFont="1"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2" fillId="0" borderId="17" xfId="0" applyNumberFormat="1" applyFont="1" applyBorder="1" applyAlignment="1">
      <alignment vertical="center" wrapText="1" shrinkToFit="1"/>
    </xf>
    <xf numFmtId="0" fontId="0" fillId="0" borderId="17" xfId="0" applyBorder="1" applyAlignment="1">
      <alignment vertical="center" wrapText="1" shrinkToFit="1"/>
    </xf>
    <xf numFmtId="0" fontId="0" fillId="0" borderId="3" xfId="0" applyBorder="1" applyAlignment="1">
      <alignment vertical="center" wrapText="1" shrinkToFit="1"/>
    </xf>
    <xf numFmtId="2" fontId="2" fillId="0" borderId="23" xfId="0" applyNumberFormat="1" applyFont="1" applyBorder="1" applyAlignment="1">
      <alignment horizontal="left" vertical="center" wrapText="1" shrinkToFit="1"/>
    </xf>
    <xf numFmtId="2" fontId="0" fillId="0" borderId="23" xfId="0" applyNumberFormat="1" applyBorder="1" applyAlignment="1">
      <alignment horizontal="left" vertical="center" wrapText="1" shrinkToFit="1"/>
    </xf>
    <xf numFmtId="2" fontId="14" fillId="0" borderId="1" xfId="0" applyNumberFormat="1" applyFont="1" applyFill="1" applyBorder="1" applyAlignment="1">
      <alignment horizontal="center" vertical="center" wrapText="1" shrinkToFit="1"/>
    </xf>
    <xf numFmtId="2" fontId="0" fillId="0" borderId="2" xfId="0" applyNumberFormat="1" applyBorder="1" applyAlignment="1">
      <alignment horizontal="center" vertical="center" wrapText="1" shrinkToFit="1"/>
    </xf>
    <xf numFmtId="2" fontId="2" fillId="0" borderId="7" xfId="0" applyNumberFormat="1" applyFont="1" applyFill="1" applyBorder="1" applyAlignment="1">
      <alignment horizontal="center" vertical="center" wrapText="1" shrinkToFit="1"/>
    </xf>
    <xf numFmtId="2" fontId="2" fillId="0" borderId="5" xfId="0" applyNumberFormat="1"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14" xfId="0"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20" fillId="0" borderId="1"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7" fillId="0" borderId="17" xfId="0" applyNumberFormat="1" applyFont="1" applyBorder="1" applyAlignment="1">
      <alignment horizontal="center" vertical="center" wrapText="1" shrinkToFit="1"/>
    </xf>
    <xf numFmtId="2" fontId="20" fillId="0" borderId="17" xfId="0" applyNumberFormat="1" applyFont="1" applyBorder="1" applyAlignment="1">
      <alignment horizontal="center" vertical="center" wrapText="1" shrinkToFit="1"/>
    </xf>
    <xf numFmtId="2" fontId="20" fillId="0" borderId="3"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2" fillId="0" borderId="0" xfId="0" applyNumberFormat="1" applyFont="1" applyBorder="1" applyAlignment="1">
      <alignment horizontal="right" vertical="center" wrapText="1" shrinkToFit="1"/>
    </xf>
    <xf numFmtId="0" fontId="0" fillId="0" borderId="0" xfId="0" applyAlignment="1">
      <alignment horizontal="right" vertical="center" wrapText="1" shrinkToFit="1"/>
    </xf>
    <xf numFmtId="2" fontId="2" fillId="0" borderId="17"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12" fillId="0" borderId="17"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2" fillId="0" borderId="23" xfId="0" applyNumberFormat="1" applyFont="1" applyBorder="1" applyAlignment="1">
      <alignment vertical="center" wrapText="1" shrinkToFit="1"/>
    </xf>
    <xf numFmtId="0" fontId="0" fillId="0" borderId="23" xfId="0" applyBorder="1" applyAlignment="1">
      <alignment vertical="center" wrapText="1" shrinkToFit="1"/>
    </xf>
    <xf numFmtId="0" fontId="0" fillId="0" borderId="16" xfId="0" applyBorder="1" applyAlignment="1">
      <alignment vertical="center" wrapText="1" shrinkToFit="1"/>
    </xf>
    <xf numFmtId="2" fontId="10" fillId="0" borderId="2" xfId="0" applyNumberFormat="1" applyFont="1" applyBorder="1" applyAlignment="1">
      <alignment horizontal="center" vertical="center" wrapText="1" shrinkToFit="1"/>
    </xf>
    <xf numFmtId="2" fontId="1" fillId="0" borderId="17" xfId="0" applyNumberFormat="1" applyFont="1" applyBorder="1" applyAlignment="1">
      <alignment horizontal="center" vertical="center" wrapText="1" shrinkToFit="1"/>
    </xf>
    <xf numFmtId="2" fontId="9" fillId="0" borderId="5" xfId="0" applyNumberFormat="1" applyFont="1" applyBorder="1" applyAlignment="1">
      <alignment horizontal="center" vertical="center" wrapText="1" shrinkToFit="1"/>
    </xf>
    <xf numFmtId="2" fontId="11" fillId="0" borderId="5" xfId="0" applyNumberFormat="1" applyFont="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12" fillId="0" borderId="17" xfId="0" applyNumberFormat="1" applyFont="1" applyFill="1" applyBorder="1" applyAlignment="1">
      <alignment horizontal="center" vertical="center" wrapText="1" shrinkToFit="1"/>
    </xf>
    <xf numFmtId="2" fontId="1" fillId="0" borderId="17"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0" fontId="20" fillId="0" borderId="1" xfId="0" applyFont="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7" fillId="0" borderId="11"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2" fillId="0" borderId="5" xfId="0" applyNumberFormat="1" applyFont="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84"/>
  <sheetViews>
    <sheetView tabSelected="1" zoomScale="75" zoomScaleNormal="75" workbookViewId="0">
      <selection activeCell="E6" sqref="E6"/>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0" width="8.28515625" style="118" customWidth="1"/>
    <col min="11" max="11" width="15.85546875" style="118" customWidth="1"/>
    <col min="12" max="12" width="64.5703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0.140625" style="118" customWidth="1"/>
    <col min="23" max="23" width="14.28515625" style="117" hidden="1" customWidth="1"/>
    <col min="24" max="24" width="24.28515625" style="1" customWidth="1"/>
    <col min="25" max="25" width="33"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940</v>
      </c>
      <c r="Y1" s="333"/>
    </row>
    <row r="2" spans="1:25" ht="20.25" x14ac:dyDescent="0.25">
      <c r="A2" s="343" t="s">
        <v>941</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x14ac:dyDescent="0.25">
      <c r="A7" s="5">
        <v>1</v>
      </c>
      <c r="B7" s="6" t="s">
        <v>6</v>
      </c>
      <c r="C7" s="297" t="s">
        <v>5</v>
      </c>
      <c r="D7" s="297"/>
      <c r="E7" s="297"/>
      <c r="F7" s="297"/>
      <c r="G7" s="297"/>
      <c r="H7" s="297"/>
      <c r="I7" s="297"/>
      <c r="J7" s="298"/>
      <c r="K7" s="298"/>
      <c r="L7" s="298"/>
      <c r="M7" s="298"/>
      <c r="N7" s="298"/>
      <c r="O7" s="298"/>
      <c r="P7" s="298"/>
      <c r="Q7" s="298"/>
      <c r="R7" s="298"/>
      <c r="S7" s="298"/>
      <c r="T7" s="298"/>
      <c r="U7" s="298"/>
      <c r="V7" s="298"/>
      <c r="W7" s="298"/>
      <c r="X7" s="7"/>
      <c r="Y7" s="7"/>
    </row>
    <row r="8" spans="1:25" ht="15" x14ac:dyDescent="0.25">
      <c r="A8" s="8" t="s">
        <v>10</v>
      </c>
      <c r="B8" s="4" t="s">
        <v>815</v>
      </c>
      <c r="C8" s="299" t="s">
        <v>7</v>
      </c>
      <c r="D8" s="299"/>
      <c r="E8" s="299"/>
      <c r="F8" s="299"/>
      <c r="G8" s="299"/>
      <c r="H8" s="299"/>
      <c r="I8" s="299"/>
      <c r="J8" s="298"/>
      <c r="K8" s="298"/>
      <c r="L8" s="298"/>
      <c r="M8" s="298"/>
      <c r="N8" s="298"/>
      <c r="O8" s="298"/>
      <c r="P8" s="298"/>
      <c r="Q8" s="298"/>
      <c r="R8" s="298"/>
      <c r="S8" s="298"/>
      <c r="T8" s="298"/>
      <c r="U8" s="298"/>
      <c r="V8" s="298"/>
      <c r="W8" s="298"/>
      <c r="X8" s="7"/>
      <c r="Y8" s="7"/>
    </row>
    <row r="9" spans="1:25" s="13" customFormat="1" ht="178.5" customHeight="1" x14ac:dyDescent="0.25">
      <c r="A9" s="9" t="s">
        <v>54</v>
      </c>
      <c r="B9" s="10" t="s">
        <v>51</v>
      </c>
      <c r="C9" s="10" t="s">
        <v>481</v>
      </c>
      <c r="D9" s="11" t="s">
        <v>57</v>
      </c>
      <c r="E9" s="10" t="s">
        <v>60</v>
      </c>
      <c r="F9" s="10" t="s">
        <v>59</v>
      </c>
      <c r="G9" s="83" t="s">
        <v>73</v>
      </c>
      <c r="H9" s="86" t="s">
        <v>766</v>
      </c>
      <c r="I9" s="115">
        <v>18</v>
      </c>
      <c r="J9" s="116">
        <v>19</v>
      </c>
      <c r="K9" s="167">
        <v>23</v>
      </c>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customHeight="1" x14ac:dyDescent="0.25">
      <c r="A10" s="8"/>
      <c r="B10" s="14"/>
      <c r="C10" s="14"/>
      <c r="D10" s="15"/>
      <c r="E10" s="14"/>
      <c r="F10" s="14"/>
      <c r="G10" s="62" t="s">
        <v>74</v>
      </c>
      <c r="H10" s="120" t="s">
        <v>639</v>
      </c>
      <c r="I10" s="120">
        <v>12.75</v>
      </c>
      <c r="J10" s="83">
        <v>12.5</v>
      </c>
      <c r="K10" s="214">
        <v>14.9</v>
      </c>
      <c r="L10" s="83"/>
      <c r="M10" s="83">
        <v>12.6</v>
      </c>
      <c r="N10" s="83">
        <v>12.7</v>
      </c>
      <c r="O10" s="83">
        <v>12.8</v>
      </c>
      <c r="P10" s="83">
        <v>12.9</v>
      </c>
      <c r="Q10" s="83">
        <v>13</v>
      </c>
      <c r="R10" s="83">
        <v>13.2</v>
      </c>
      <c r="S10" s="83">
        <v>13.3</v>
      </c>
      <c r="T10" s="83">
        <v>13.8</v>
      </c>
      <c r="U10" s="83">
        <v>14</v>
      </c>
      <c r="V10" s="83">
        <v>14.5</v>
      </c>
      <c r="W10" s="83">
        <v>14.8</v>
      </c>
      <c r="X10" s="7" t="s">
        <v>756</v>
      </c>
      <c r="Y10" s="7" t="s">
        <v>458</v>
      </c>
    </row>
    <row r="11" spans="1:25" ht="122.25" customHeight="1" x14ac:dyDescent="0.25">
      <c r="A11" s="226" t="s">
        <v>55</v>
      </c>
      <c r="B11" s="232" t="s">
        <v>52</v>
      </c>
      <c r="C11" s="232" t="s">
        <v>640</v>
      </c>
      <c r="D11" s="233" t="s">
        <v>57</v>
      </c>
      <c r="E11" s="232" t="s">
        <v>61</v>
      </c>
      <c r="F11" s="232" t="s">
        <v>641</v>
      </c>
      <c r="G11" s="239" t="s">
        <v>75</v>
      </c>
      <c r="H11" s="239" t="s">
        <v>762</v>
      </c>
      <c r="I11" s="239" t="s">
        <v>744</v>
      </c>
      <c r="J11" s="252">
        <v>10</v>
      </c>
      <c r="K11" s="167">
        <v>18</v>
      </c>
      <c r="L11" s="167"/>
      <c r="M11" s="252">
        <v>10</v>
      </c>
      <c r="N11" s="252">
        <f>64+M11</f>
        <v>74</v>
      </c>
      <c r="O11" s="252">
        <f>215+N11</f>
        <v>289</v>
      </c>
      <c r="P11" s="252">
        <f>O11+1125</f>
        <v>1414</v>
      </c>
      <c r="Q11" s="252">
        <f>P11</f>
        <v>1414</v>
      </c>
      <c r="R11" s="252">
        <f>150+Q11</f>
        <v>1564</v>
      </c>
      <c r="S11" s="252">
        <f>1332+R11</f>
        <v>2896</v>
      </c>
      <c r="T11" s="252">
        <f>S11</f>
        <v>2896</v>
      </c>
      <c r="U11" s="252">
        <f>T11</f>
        <v>2896</v>
      </c>
      <c r="V11" s="252">
        <f>3500+U11</f>
        <v>6396</v>
      </c>
      <c r="W11" s="252">
        <f>160+V11</f>
        <v>6556</v>
      </c>
      <c r="X11" s="226" t="s">
        <v>755</v>
      </c>
      <c r="Y11" s="226" t="s">
        <v>727</v>
      </c>
    </row>
    <row r="12" spans="1:25" ht="133.5" customHeight="1" x14ac:dyDescent="0.25">
      <c r="A12" s="227" t="s">
        <v>56</v>
      </c>
      <c r="B12" s="230" t="s">
        <v>53</v>
      </c>
      <c r="C12" s="230" t="s">
        <v>424</v>
      </c>
      <c r="D12" s="231" t="s">
        <v>57</v>
      </c>
      <c r="E12" s="230" t="s">
        <v>62</v>
      </c>
      <c r="F12" s="230" t="s">
        <v>642</v>
      </c>
      <c r="G12" s="112"/>
      <c r="H12" s="91"/>
      <c r="I12" s="91"/>
      <c r="J12" s="113"/>
      <c r="K12" s="113"/>
      <c r="L12" s="222"/>
      <c r="M12" s="112"/>
      <c r="N12" s="113"/>
      <c r="O12" s="113"/>
      <c r="P12" s="113"/>
      <c r="Q12" s="113"/>
      <c r="R12" s="113"/>
      <c r="S12" s="113"/>
      <c r="T12" s="113"/>
      <c r="U12" s="113"/>
      <c r="V12" s="113"/>
      <c r="W12" s="112"/>
      <c r="X12" s="19" t="s">
        <v>755</v>
      </c>
      <c r="Y12" s="19" t="s">
        <v>727</v>
      </c>
    </row>
    <row r="13" spans="1:25" ht="15" x14ac:dyDescent="0.25">
      <c r="A13" s="20" t="s">
        <v>11</v>
      </c>
      <c r="B13" s="4"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7"/>
      <c r="Y13" s="7"/>
    </row>
    <row r="14" spans="1:25" s="13" customFormat="1" ht="132" customHeight="1" x14ac:dyDescent="0.25">
      <c r="A14" s="236" t="s">
        <v>65</v>
      </c>
      <c r="B14" s="240" t="s">
        <v>63</v>
      </c>
      <c r="C14" s="240" t="s">
        <v>467</v>
      </c>
      <c r="D14" s="240" t="s">
        <v>71</v>
      </c>
      <c r="E14" s="66" t="s">
        <v>76</v>
      </c>
      <c r="F14" s="66" t="s">
        <v>72</v>
      </c>
      <c r="G14" s="83" t="s">
        <v>87</v>
      </c>
      <c r="H14" s="125" t="s">
        <v>546</v>
      </c>
      <c r="I14" s="116">
        <v>30</v>
      </c>
      <c r="J14" s="116">
        <v>30</v>
      </c>
      <c r="K14" s="167">
        <v>0</v>
      </c>
      <c r="L14" s="167" t="s">
        <v>928</v>
      </c>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236.25" customHeight="1" x14ac:dyDescent="0.25">
      <c r="A15" s="236"/>
      <c r="B15" s="240"/>
      <c r="C15" s="240"/>
      <c r="D15" s="240" t="s">
        <v>71</v>
      </c>
      <c r="E15" s="66" t="s">
        <v>77</v>
      </c>
      <c r="F15" s="66" t="s">
        <v>482</v>
      </c>
      <c r="G15" s="83" t="s">
        <v>547</v>
      </c>
      <c r="H15" s="126" t="s">
        <v>643</v>
      </c>
      <c r="I15" s="126" t="s">
        <v>743</v>
      </c>
      <c r="J15" s="83">
        <f>2100+231</f>
        <v>2331</v>
      </c>
      <c r="K15" s="214">
        <v>1261.3789999999999</v>
      </c>
      <c r="L15" s="214" t="s">
        <v>929</v>
      </c>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324.75" customHeight="1" x14ac:dyDescent="0.25">
      <c r="A16" s="236"/>
      <c r="B16" s="240"/>
      <c r="C16" s="240"/>
      <c r="D16" s="240" t="s">
        <v>71</v>
      </c>
      <c r="E16" s="66" t="s">
        <v>78</v>
      </c>
      <c r="F16" s="66" t="s">
        <v>468</v>
      </c>
      <c r="G16" s="83"/>
      <c r="H16" s="60"/>
      <c r="I16" s="60"/>
      <c r="J16" s="60"/>
      <c r="K16" s="60"/>
      <c r="L16" s="266" t="s">
        <v>911</v>
      </c>
      <c r="M16" s="83"/>
      <c r="N16" s="60"/>
      <c r="O16" s="60"/>
      <c r="P16" s="60"/>
      <c r="Q16" s="60"/>
      <c r="R16" s="60"/>
      <c r="S16" s="60"/>
      <c r="T16" s="60"/>
      <c r="U16" s="60"/>
      <c r="V16" s="60"/>
      <c r="W16" s="83"/>
      <c r="X16" s="46" t="s">
        <v>755</v>
      </c>
      <c r="Y16" s="46" t="s">
        <v>459</v>
      </c>
    </row>
    <row r="17" spans="1:25" s="13" customFormat="1" ht="109.5" customHeight="1" x14ac:dyDescent="0.25">
      <c r="A17" s="46" t="s">
        <v>66</v>
      </c>
      <c r="B17" s="66" t="s">
        <v>64</v>
      </c>
      <c r="C17" s="66" t="s">
        <v>88</v>
      </c>
      <c r="D17" s="66" t="s">
        <v>71</v>
      </c>
      <c r="E17" s="66" t="s">
        <v>80</v>
      </c>
      <c r="F17" s="66" t="s">
        <v>81</v>
      </c>
      <c r="G17" s="83"/>
      <c r="H17" s="83"/>
      <c r="I17" s="83"/>
      <c r="J17" s="60"/>
      <c r="K17" s="60"/>
      <c r="L17" s="214" t="s">
        <v>907</v>
      </c>
      <c r="M17" s="83"/>
      <c r="N17" s="60"/>
      <c r="O17" s="60"/>
      <c r="P17" s="60"/>
      <c r="Q17" s="60"/>
      <c r="R17" s="60"/>
      <c r="S17" s="60"/>
      <c r="T17" s="60"/>
      <c r="U17" s="60"/>
      <c r="V17" s="60"/>
      <c r="W17" s="83"/>
      <c r="X17" s="46" t="s">
        <v>755</v>
      </c>
      <c r="Y17" s="46" t="s">
        <v>459</v>
      </c>
    </row>
    <row r="18" spans="1:25" s="13" customFormat="1" ht="170.25" customHeight="1" x14ac:dyDescent="0.25">
      <c r="A18" s="45"/>
      <c r="B18" s="18"/>
      <c r="C18" s="18"/>
      <c r="D18" s="18" t="s">
        <v>71</v>
      </c>
      <c r="E18" s="66" t="s">
        <v>701</v>
      </c>
      <c r="F18" s="66" t="s">
        <v>728</v>
      </c>
      <c r="G18" s="83"/>
      <c r="H18" s="83"/>
      <c r="I18" s="83"/>
      <c r="J18" s="83"/>
      <c r="K18" s="83"/>
      <c r="L18" s="214"/>
      <c r="M18" s="83"/>
      <c r="N18" s="60"/>
      <c r="O18" s="60"/>
      <c r="P18" s="60"/>
      <c r="Q18" s="60"/>
      <c r="R18" s="60"/>
      <c r="S18" s="60"/>
      <c r="T18" s="60"/>
      <c r="U18" s="60"/>
      <c r="V18" s="60"/>
      <c r="W18" s="83"/>
      <c r="X18" s="46" t="s">
        <v>755</v>
      </c>
      <c r="Y18" s="46" t="s">
        <v>459</v>
      </c>
    </row>
    <row r="19" spans="1:25" s="13" customFormat="1" ht="279.75" customHeight="1" x14ac:dyDescent="0.25">
      <c r="A19" s="47" t="s">
        <v>702</v>
      </c>
      <c r="B19" s="66" t="s">
        <v>545</v>
      </c>
      <c r="C19" s="66" t="s">
        <v>82</v>
      </c>
      <c r="D19" s="66" t="s">
        <v>71</v>
      </c>
      <c r="E19" s="66" t="s">
        <v>703</v>
      </c>
      <c r="F19" s="66" t="s">
        <v>466</v>
      </c>
      <c r="G19" s="83" t="s">
        <v>543</v>
      </c>
      <c r="H19" s="83" t="s">
        <v>460</v>
      </c>
      <c r="I19" s="116">
        <v>55</v>
      </c>
      <c r="J19" s="116">
        <v>59</v>
      </c>
      <c r="K19" s="167">
        <v>60</v>
      </c>
      <c r="L19" s="167"/>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customHeight="1" x14ac:dyDescent="0.25">
      <c r="A20" s="9" t="s">
        <v>67</v>
      </c>
      <c r="B20" s="10" t="s">
        <v>544</v>
      </c>
      <c r="C20" s="10" t="s">
        <v>561</v>
      </c>
      <c r="D20" s="66" t="s">
        <v>71</v>
      </c>
      <c r="E20" s="66" t="s">
        <v>83</v>
      </c>
      <c r="F20" s="66" t="s">
        <v>480</v>
      </c>
      <c r="G20" s="83"/>
      <c r="H20" s="83"/>
      <c r="I20" s="116"/>
      <c r="J20" s="128"/>
      <c r="K20" s="256"/>
      <c r="L20" s="167" t="s">
        <v>892</v>
      </c>
      <c r="M20" s="116"/>
      <c r="N20" s="128"/>
      <c r="O20" s="128"/>
      <c r="P20" s="128"/>
      <c r="Q20" s="128"/>
      <c r="R20" s="128"/>
      <c r="S20" s="128"/>
      <c r="T20" s="128"/>
      <c r="U20" s="128"/>
      <c r="V20" s="128"/>
      <c r="W20" s="116"/>
      <c r="X20" s="46" t="s">
        <v>755</v>
      </c>
      <c r="Y20" s="46" t="s">
        <v>459</v>
      </c>
    </row>
    <row r="21" spans="1:25" s="13" customFormat="1" ht="93.75" customHeight="1" x14ac:dyDescent="0.25">
      <c r="A21" s="22"/>
      <c r="B21" s="23"/>
      <c r="C21" s="23"/>
      <c r="D21" s="66" t="s">
        <v>71</v>
      </c>
      <c r="E21" s="66" t="s">
        <v>704</v>
      </c>
      <c r="F21" s="66" t="s">
        <v>84</v>
      </c>
      <c r="G21" s="83"/>
      <c r="H21" s="83"/>
      <c r="I21" s="116"/>
      <c r="J21" s="128"/>
      <c r="K21" s="256"/>
      <c r="L21" s="167" t="s">
        <v>893</v>
      </c>
      <c r="M21" s="116"/>
      <c r="N21" s="128"/>
      <c r="O21" s="128"/>
      <c r="P21" s="128"/>
      <c r="Q21" s="128"/>
      <c r="R21" s="128"/>
      <c r="S21" s="128"/>
      <c r="T21" s="128"/>
      <c r="U21" s="128"/>
      <c r="V21" s="128"/>
      <c r="W21" s="116"/>
      <c r="X21" s="46" t="s">
        <v>755</v>
      </c>
      <c r="Y21" s="46" t="s">
        <v>459</v>
      </c>
    </row>
    <row r="22" spans="1:25" s="13" customFormat="1" ht="103.5" customHeight="1" x14ac:dyDescent="0.25">
      <c r="A22" s="22"/>
      <c r="B22" s="23"/>
      <c r="C22" s="23"/>
      <c r="D22" s="66" t="s">
        <v>71</v>
      </c>
      <c r="E22" s="66" t="s">
        <v>705</v>
      </c>
      <c r="F22" s="66" t="s">
        <v>85</v>
      </c>
      <c r="G22" s="83"/>
      <c r="H22" s="83"/>
      <c r="I22" s="116"/>
      <c r="J22" s="128"/>
      <c r="K22" s="256"/>
      <c r="L22" s="167" t="s">
        <v>894</v>
      </c>
      <c r="M22" s="116"/>
      <c r="N22" s="128"/>
      <c r="O22" s="128"/>
      <c r="P22" s="128"/>
      <c r="Q22" s="128"/>
      <c r="R22" s="128"/>
      <c r="S22" s="128"/>
      <c r="T22" s="128"/>
      <c r="U22" s="128"/>
      <c r="V22" s="128"/>
      <c r="W22" s="116"/>
      <c r="X22" s="46" t="s">
        <v>755</v>
      </c>
      <c r="Y22" s="46" t="s">
        <v>459</v>
      </c>
    </row>
    <row r="23" spans="1:25" s="13" customFormat="1" ht="114.75" customHeight="1" x14ac:dyDescent="0.25">
      <c r="A23" s="25"/>
      <c r="B23" s="18"/>
      <c r="C23" s="18"/>
      <c r="D23" s="66" t="s">
        <v>71</v>
      </c>
      <c r="E23" s="66" t="s">
        <v>706</v>
      </c>
      <c r="F23" s="66" t="s">
        <v>86</v>
      </c>
      <c r="G23" s="83"/>
      <c r="H23" s="83"/>
      <c r="I23" s="116"/>
      <c r="J23" s="128"/>
      <c r="K23" s="256"/>
      <c r="L23" s="167" t="s">
        <v>908</v>
      </c>
      <c r="M23" s="116"/>
      <c r="N23" s="128"/>
      <c r="O23" s="128"/>
      <c r="P23" s="128"/>
      <c r="Q23" s="128"/>
      <c r="R23" s="128"/>
      <c r="S23" s="128"/>
      <c r="T23" s="128"/>
      <c r="U23" s="128"/>
      <c r="V23" s="128"/>
      <c r="W23" s="116"/>
      <c r="X23" s="46" t="s">
        <v>755</v>
      </c>
      <c r="Y23" s="46" t="s">
        <v>459</v>
      </c>
    </row>
    <row r="24" spans="1:25" ht="15" x14ac:dyDescent="0.25">
      <c r="A24" s="3" t="s">
        <v>12</v>
      </c>
      <c r="B24" s="4"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7"/>
      <c r="Y24" s="7"/>
    </row>
    <row r="25" spans="1:25" ht="222" customHeight="1" x14ac:dyDescent="0.25">
      <c r="A25" s="26" t="s">
        <v>90</v>
      </c>
      <c r="B25" s="17" t="s">
        <v>68</v>
      </c>
      <c r="C25" s="17" t="s">
        <v>469</v>
      </c>
      <c r="D25" s="16" t="s">
        <v>94</v>
      </c>
      <c r="E25" s="66" t="s">
        <v>93</v>
      </c>
      <c r="F25" s="34" t="s">
        <v>729</v>
      </c>
      <c r="G25" s="62" t="s">
        <v>470</v>
      </c>
      <c r="H25" s="62" t="s">
        <v>549</v>
      </c>
      <c r="I25" s="129">
        <v>7</v>
      </c>
      <c r="J25" s="129">
        <v>7</v>
      </c>
      <c r="K25" s="167">
        <v>11</v>
      </c>
      <c r="L25" s="167" t="s">
        <v>927</v>
      </c>
      <c r="M25" s="129">
        <v>7</v>
      </c>
      <c r="N25" s="129">
        <v>7</v>
      </c>
      <c r="O25" s="129">
        <v>7</v>
      </c>
      <c r="P25" s="129">
        <v>7</v>
      </c>
      <c r="Q25" s="129">
        <v>7</v>
      </c>
      <c r="R25" s="129">
        <v>7</v>
      </c>
      <c r="S25" s="129">
        <v>7</v>
      </c>
      <c r="T25" s="129">
        <v>7</v>
      </c>
      <c r="U25" s="129">
        <v>7</v>
      </c>
      <c r="V25" s="129">
        <v>7</v>
      </c>
      <c r="W25" s="129">
        <v>8</v>
      </c>
      <c r="X25" s="4" t="s">
        <v>755</v>
      </c>
      <c r="Y25" s="4" t="s">
        <v>459</v>
      </c>
    </row>
    <row r="26" spans="1:25" ht="108" customHeight="1" x14ac:dyDescent="0.25">
      <c r="A26" s="99" t="s">
        <v>471</v>
      </c>
      <c r="B26" s="17" t="s">
        <v>472</v>
      </c>
      <c r="C26" s="17" t="s">
        <v>473</v>
      </c>
      <c r="D26" s="17" t="s">
        <v>94</v>
      </c>
      <c r="E26" s="17" t="s">
        <v>475</v>
      </c>
      <c r="F26" s="262" t="s">
        <v>504</v>
      </c>
      <c r="G26" s="111" t="s">
        <v>474</v>
      </c>
      <c r="H26" s="173" t="s">
        <v>548</v>
      </c>
      <c r="I26" s="114">
        <v>19</v>
      </c>
      <c r="J26" s="114">
        <v>18</v>
      </c>
      <c r="K26" s="220">
        <v>20</v>
      </c>
      <c r="L26" s="220" t="s">
        <v>876</v>
      </c>
      <c r="M26" s="114">
        <v>18</v>
      </c>
      <c r="N26" s="114">
        <v>18</v>
      </c>
      <c r="O26" s="114">
        <v>18</v>
      </c>
      <c r="P26" s="114">
        <v>18</v>
      </c>
      <c r="Q26" s="114">
        <v>18</v>
      </c>
      <c r="R26" s="114">
        <v>18</v>
      </c>
      <c r="S26" s="114">
        <v>18</v>
      </c>
      <c r="T26" s="114">
        <v>18</v>
      </c>
      <c r="U26" s="114">
        <v>19</v>
      </c>
      <c r="V26" s="114">
        <v>19</v>
      </c>
      <c r="W26" s="114">
        <v>20</v>
      </c>
      <c r="X26" s="27" t="s">
        <v>755</v>
      </c>
      <c r="Y26" s="27" t="s">
        <v>459</v>
      </c>
    </row>
    <row r="27" spans="1:25" ht="174" customHeight="1" x14ac:dyDescent="0.25">
      <c r="A27" s="257" t="s">
        <v>91</v>
      </c>
      <c r="B27" s="258" t="s">
        <v>69</v>
      </c>
      <c r="C27" s="258" t="s">
        <v>441</v>
      </c>
      <c r="D27" s="258" t="s">
        <v>477</v>
      </c>
      <c r="E27" s="258" t="s">
        <v>95</v>
      </c>
      <c r="F27" s="184" t="s">
        <v>476</v>
      </c>
      <c r="G27" s="244"/>
      <c r="H27" s="244"/>
      <c r="I27" s="249"/>
      <c r="J27" s="244"/>
      <c r="K27" s="214"/>
      <c r="L27" s="214" t="s">
        <v>923</v>
      </c>
      <c r="M27" s="244"/>
      <c r="N27" s="244"/>
      <c r="O27" s="244"/>
      <c r="P27" s="244"/>
      <c r="Q27" s="244"/>
      <c r="R27" s="244"/>
      <c r="S27" s="244"/>
      <c r="T27" s="244"/>
      <c r="U27" s="244"/>
      <c r="V27" s="244"/>
      <c r="W27" s="244"/>
      <c r="X27" s="257" t="s">
        <v>755</v>
      </c>
      <c r="Y27" s="257" t="s">
        <v>459</v>
      </c>
    </row>
    <row r="28" spans="1:25" ht="180" customHeight="1" x14ac:dyDescent="0.25">
      <c r="A28" s="26" t="s">
        <v>92</v>
      </c>
      <c r="B28" s="16" t="s">
        <v>96</v>
      </c>
      <c r="C28" s="16" t="s">
        <v>442</v>
      </c>
      <c r="D28" s="16" t="s">
        <v>479</v>
      </c>
      <c r="E28" s="16" t="s">
        <v>97</v>
      </c>
      <c r="F28" s="16" t="s">
        <v>542</v>
      </c>
      <c r="G28" s="111" t="s">
        <v>478</v>
      </c>
      <c r="H28" s="130" t="s">
        <v>541</v>
      </c>
      <c r="I28" s="87">
        <v>16.2</v>
      </c>
      <c r="J28" s="111">
        <v>17</v>
      </c>
      <c r="K28" s="265"/>
      <c r="L28" s="265" t="s">
        <v>939</v>
      </c>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customHeight="1" x14ac:dyDescent="0.25">
      <c r="A29" s="3" t="s">
        <v>13</v>
      </c>
      <c r="B29" s="4"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7"/>
      <c r="Y29" s="7"/>
    </row>
    <row r="30" spans="1:25" s="13" customFormat="1" ht="126" x14ac:dyDescent="0.25">
      <c r="A30" s="9" t="s">
        <v>98</v>
      </c>
      <c r="B30" s="66" t="s">
        <v>99</v>
      </c>
      <c r="C30" s="66" t="s">
        <v>100</v>
      </c>
      <c r="D30" s="29" t="s">
        <v>109</v>
      </c>
      <c r="E30" s="66" t="s">
        <v>491</v>
      </c>
      <c r="F30" s="34" t="s">
        <v>503</v>
      </c>
      <c r="G30" s="83" t="s">
        <v>108</v>
      </c>
      <c r="H30" s="131" t="s">
        <v>110</v>
      </c>
      <c r="I30" s="213" t="s">
        <v>746</v>
      </c>
      <c r="J30" s="214" t="s">
        <v>499</v>
      </c>
      <c r="K30" s="214" t="s">
        <v>909</v>
      </c>
      <c r="L30" s="214" t="s">
        <v>820</v>
      </c>
      <c r="M30" s="83" t="s">
        <v>794</v>
      </c>
      <c r="N30" s="83" t="s">
        <v>795</v>
      </c>
      <c r="O30" s="83" t="s">
        <v>796</v>
      </c>
      <c r="P30" s="83" t="s">
        <v>797</v>
      </c>
      <c r="Q30" s="83" t="s">
        <v>798</v>
      </c>
      <c r="R30" s="83" t="s">
        <v>799</v>
      </c>
      <c r="S30" s="83" t="s">
        <v>800</v>
      </c>
      <c r="T30" s="83" t="s">
        <v>801</v>
      </c>
      <c r="U30" s="83" t="s">
        <v>802</v>
      </c>
      <c r="V30" s="83" t="s">
        <v>803</v>
      </c>
      <c r="W30" s="83" t="s">
        <v>910</v>
      </c>
      <c r="X30" s="12" t="s">
        <v>758</v>
      </c>
      <c r="Y30" s="12" t="s">
        <v>786</v>
      </c>
    </row>
    <row r="31" spans="1:25" s="13" customFormat="1" ht="78.75" x14ac:dyDescent="0.25">
      <c r="A31" s="9" t="s">
        <v>102</v>
      </c>
      <c r="B31" s="10" t="s">
        <v>101</v>
      </c>
      <c r="C31" s="10" t="s">
        <v>551</v>
      </c>
      <c r="D31" s="29" t="s">
        <v>497</v>
      </c>
      <c r="E31" s="66" t="s">
        <v>103</v>
      </c>
      <c r="F31" s="34" t="s">
        <v>498</v>
      </c>
      <c r="G31" s="83" t="s">
        <v>552</v>
      </c>
      <c r="H31" s="132" t="s">
        <v>763</v>
      </c>
      <c r="I31" s="215">
        <v>0</v>
      </c>
      <c r="J31" s="167">
        <v>15</v>
      </c>
      <c r="K31" s="167">
        <v>15</v>
      </c>
      <c r="L31" s="167" t="s">
        <v>821</v>
      </c>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94.5" customHeight="1" x14ac:dyDescent="0.25">
      <c r="A32" s="25"/>
      <c r="B32" s="18"/>
      <c r="C32" s="18"/>
      <c r="D32" s="29" t="s">
        <v>494</v>
      </c>
      <c r="E32" s="66" t="s">
        <v>492</v>
      </c>
      <c r="F32" s="34" t="s">
        <v>493</v>
      </c>
      <c r="G32" s="83" t="s">
        <v>496</v>
      </c>
      <c r="H32" s="134" t="s">
        <v>555</v>
      </c>
      <c r="I32" s="215">
        <v>0</v>
      </c>
      <c r="J32" s="214">
        <v>15</v>
      </c>
      <c r="K32" s="214">
        <v>0</v>
      </c>
      <c r="L32" s="214" t="s">
        <v>822</v>
      </c>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x14ac:dyDescent="0.25">
      <c r="A33" s="9" t="s">
        <v>104</v>
      </c>
      <c r="B33" s="10" t="s">
        <v>105</v>
      </c>
      <c r="C33" s="10" t="s">
        <v>502</v>
      </c>
      <c r="D33" s="29" t="s">
        <v>500</v>
      </c>
      <c r="E33" s="66" t="s">
        <v>106</v>
      </c>
      <c r="F33" s="34" t="s">
        <v>495</v>
      </c>
      <c r="G33" s="83" t="s">
        <v>553</v>
      </c>
      <c r="H33" s="131" t="s">
        <v>557</v>
      </c>
      <c r="I33" s="216">
        <v>80</v>
      </c>
      <c r="J33" s="167">
        <v>120</v>
      </c>
      <c r="K33" s="167">
        <v>111.5</v>
      </c>
      <c r="L33" s="167" t="s">
        <v>823</v>
      </c>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customHeight="1" x14ac:dyDescent="0.25">
      <c r="A34" s="25"/>
      <c r="B34" s="18"/>
      <c r="C34" s="18"/>
      <c r="D34" s="29" t="s">
        <v>109</v>
      </c>
      <c r="E34" s="66" t="s">
        <v>107</v>
      </c>
      <c r="F34" s="34" t="s">
        <v>501</v>
      </c>
      <c r="G34" s="83" t="s">
        <v>554</v>
      </c>
      <c r="H34" s="131" t="s">
        <v>556</v>
      </c>
      <c r="I34" s="216">
        <v>1240</v>
      </c>
      <c r="J34" s="167">
        <v>1690</v>
      </c>
      <c r="K34" s="167">
        <v>1470</v>
      </c>
      <c r="L34" s="167" t="s">
        <v>824</v>
      </c>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x14ac:dyDescent="0.25">
      <c r="A35" s="46" t="s">
        <v>644</v>
      </c>
      <c r="B35" s="18" t="s">
        <v>645</v>
      </c>
      <c r="C35" s="18" t="s">
        <v>646</v>
      </c>
      <c r="D35" s="29" t="s">
        <v>109</v>
      </c>
      <c r="E35" s="66" t="s">
        <v>647</v>
      </c>
      <c r="F35" s="34" t="s">
        <v>649</v>
      </c>
      <c r="G35" s="83" t="s">
        <v>650</v>
      </c>
      <c r="H35" s="131" t="s">
        <v>648</v>
      </c>
      <c r="I35" s="216">
        <v>7366</v>
      </c>
      <c r="J35" s="167">
        <v>8000</v>
      </c>
      <c r="K35" s="167">
        <v>7410</v>
      </c>
      <c r="L35" s="167" t="s">
        <v>825</v>
      </c>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x14ac:dyDescent="0.25">
      <c r="A36" s="185">
        <v>2</v>
      </c>
      <c r="B36" s="6"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7"/>
      <c r="Y36" s="7"/>
    </row>
    <row r="37" spans="1:25" ht="15" x14ac:dyDescent="0.25">
      <c r="A37" s="3" t="s">
        <v>14</v>
      </c>
      <c r="B37" s="4"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7"/>
      <c r="Y37" s="7"/>
    </row>
    <row r="38" spans="1:25" s="13" customFormat="1" ht="94.5" x14ac:dyDescent="0.25">
      <c r="A38" s="9" t="s">
        <v>111</v>
      </c>
      <c r="B38" s="10" t="s">
        <v>112</v>
      </c>
      <c r="C38" s="10" t="s">
        <v>113</v>
      </c>
      <c r="D38" s="29" t="s">
        <v>117</v>
      </c>
      <c r="E38" s="66" t="s">
        <v>124</v>
      </c>
      <c r="F38" s="34" t="s">
        <v>538</v>
      </c>
      <c r="G38" s="87" t="s">
        <v>116</v>
      </c>
      <c r="H38" s="136" t="s">
        <v>747</v>
      </c>
      <c r="I38" s="217">
        <v>59.9</v>
      </c>
      <c r="J38" s="218">
        <v>60</v>
      </c>
      <c r="K38" s="218">
        <v>60</v>
      </c>
      <c r="L38" s="218" t="s">
        <v>826</v>
      </c>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x14ac:dyDescent="0.25">
      <c r="A39" s="22"/>
      <c r="B39" s="23"/>
      <c r="C39" s="23"/>
      <c r="D39" s="29" t="s">
        <v>118</v>
      </c>
      <c r="E39" s="66" t="s">
        <v>653</v>
      </c>
      <c r="F39" s="34" t="s">
        <v>114</v>
      </c>
      <c r="G39" s="89"/>
      <c r="H39" s="138"/>
      <c r="I39" s="223"/>
      <c r="J39" s="224"/>
      <c r="K39" s="224"/>
      <c r="L39" s="214" t="s">
        <v>827</v>
      </c>
      <c r="M39" s="141"/>
      <c r="N39" s="141"/>
      <c r="O39" s="141"/>
      <c r="P39" s="141"/>
      <c r="Q39" s="141"/>
      <c r="R39" s="141"/>
      <c r="S39" s="141"/>
      <c r="T39" s="141"/>
      <c r="U39" s="141"/>
      <c r="V39" s="141"/>
      <c r="W39" s="89"/>
      <c r="X39" s="12" t="s">
        <v>758</v>
      </c>
      <c r="Y39" s="46" t="s">
        <v>769</v>
      </c>
    </row>
    <row r="40" spans="1:25" s="13" customFormat="1" ht="63.75" x14ac:dyDescent="0.25">
      <c r="A40" s="22"/>
      <c r="B40" s="18"/>
      <c r="C40" s="18"/>
      <c r="D40" s="29" t="s">
        <v>118</v>
      </c>
      <c r="E40" s="66" t="s">
        <v>654</v>
      </c>
      <c r="F40" s="34" t="s">
        <v>115</v>
      </c>
      <c r="G40" s="91"/>
      <c r="H40" s="142"/>
      <c r="I40" s="223"/>
      <c r="J40" s="224"/>
      <c r="K40" s="224"/>
      <c r="L40" s="214" t="s">
        <v>827</v>
      </c>
      <c r="M40" s="92"/>
      <c r="N40" s="92"/>
      <c r="O40" s="92"/>
      <c r="P40" s="92"/>
      <c r="Q40" s="92"/>
      <c r="R40" s="92"/>
      <c r="S40" s="92"/>
      <c r="T40" s="92"/>
      <c r="U40" s="92"/>
      <c r="V40" s="92"/>
      <c r="W40" s="91"/>
      <c r="X40" s="12" t="s">
        <v>758</v>
      </c>
      <c r="Y40" s="46" t="s">
        <v>769</v>
      </c>
    </row>
    <row r="41" spans="1:25" s="13" customFormat="1" ht="78.75" x14ac:dyDescent="0.25">
      <c r="A41" s="33" t="s">
        <v>656</v>
      </c>
      <c r="B41" s="30" t="s">
        <v>651</v>
      </c>
      <c r="C41" s="10" t="s">
        <v>652</v>
      </c>
      <c r="D41" s="29" t="s">
        <v>118</v>
      </c>
      <c r="E41" s="66" t="s">
        <v>125</v>
      </c>
      <c r="F41" s="34" t="s">
        <v>652</v>
      </c>
      <c r="G41" s="83" t="s">
        <v>655</v>
      </c>
      <c r="H41" s="145" t="s">
        <v>739</v>
      </c>
      <c r="I41" s="219">
        <v>100</v>
      </c>
      <c r="J41" s="219">
        <v>100</v>
      </c>
      <c r="K41" s="219">
        <v>100</v>
      </c>
      <c r="L41" s="219" t="s">
        <v>828</v>
      </c>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7"/>
    </row>
    <row r="43" spans="1:25" ht="115.5" customHeight="1" x14ac:dyDescent="0.25">
      <c r="A43" s="37" t="s">
        <v>134</v>
      </c>
      <c r="B43" s="38" t="s">
        <v>131</v>
      </c>
      <c r="C43" s="38" t="s">
        <v>133</v>
      </c>
      <c r="D43" s="39" t="s">
        <v>129</v>
      </c>
      <c r="E43" s="16" t="s">
        <v>126</v>
      </c>
      <c r="F43" s="24" t="s">
        <v>132</v>
      </c>
      <c r="G43" s="62" t="s">
        <v>144</v>
      </c>
      <c r="H43" s="86" t="s">
        <v>562</v>
      </c>
      <c r="I43" s="166">
        <v>35</v>
      </c>
      <c r="J43" s="167">
        <v>36</v>
      </c>
      <c r="K43" s="167">
        <v>36</v>
      </c>
      <c r="L43" s="167" t="s">
        <v>930</v>
      </c>
      <c r="M43" s="116">
        <v>37</v>
      </c>
      <c r="N43" s="116">
        <v>38</v>
      </c>
      <c r="O43" s="116">
        <v>39</v>
      </c>
      <c r="P43" s="116">
        <v>40</v>
      </c>
      <c r="Q43" s="116">
        <v>41</v>
      </c>
      <c r="R43" s="116">
        <v>42</v>
      </c>
      <c r="S43" s="116">
        <v>43</v>
      </c>
      <c r="T43" s="116">
        <v>44</v>
      </c>
      <c r="U43" s="116">
        <v>45</v>
      </c>
      <c r="V43" s="116">
        <v>48</v>
      </c>
      <c r="W43" s="129">
        <v>50</v>
      </c>
      <c r="X43" s="12" t="s">
        <v>758</v>
      </c>
      <c r="Y43" s="7" t="s">
        <v>711</v>
      </c>
    </row>
    <row r="44" spans="1:25" s="13" customFormat="1" ht="78.75" x14ac:dyDescent="0.25">
      <c r="A44" s="40"/>
      <c r="B44" s="41"/>
      <c r="C44" s="41"/>
      <c r="D44" s="42" t="s">
        <v>517</v>
      </c>
      <c r="E44" s="66" t="s">
        <v>127</v>
      </c>
      <c r="F44" s="24" t="s">
        <v>130</v>
      </c>
      <c r="G44" s="87" t="s">
        <v>277</v>
      </c>
      <c r="H44" s="87" t="s">
        <v>518</v>
      </c>
      <c r="I44" s="220">
        <v>70</v>
      </c>
      <c r="J44" s="220">
        <v>65</v>
      </c>
      <c r="K44" s="220">
        <v>65</v>
      </c>
      <c r="L44" s="220"/>
      <c r="M44" s="147">
        <v>60</v>
      </c>
      <c r="N44" s="147">
        <v>55</v>
      </c>
      <c r="O44" s="147">
        <v>50</v>
      </c>
      <c r="P44" s="147">
        <v>48</v>
      </c>
      <c r="Q44" s="147">
        <v>45</v>
      </c>
      <c r="R44" s="147">
        <v>43</v>
      </c>
      <c r="S44" s="147">
        <v>40</v>
      </c>
      <c r="T44" s="147">
        <v>37</v>
      </c>
      <c r="U44" s="147">
        <v>35</v>
      </c>
      <c r="V44" s="147">
        <v>32</v>
      </c>
      <c r="W44" s="147">
        <v>30</v>
      </c>
      <c r="X44" s="12" t="s">
        <v>758</v>
      </c>
      <c r="Y44" s="11" t="s">
        <v>461</v>
      </c>
    </row>
    <row r="45" spans="1:25" s="13" customFormat="1" ht="82.5" customHeight="1" x14ac:dyDescent="0.25">
      <c r="A45" s="43"/>
      <c r="B45" s="44"/>
      <c r="C45" s="44"/>
      <c r="D45" s="42" t="s">
        <v>517</v>
      </c>
      <c r="E45" s="66" t="s">
        <v>690</v>
      </c>
      <c r="F45" s="24" t="s">
        <v>691</v>
      </c>
      <c r="G45" s="91"/>
      <c r="H45" s="91"/>
      <c r="I45" s="221"/>
      <c r="J45" s="222"/>
      <c r="K45" s="222"/>
      <c r="L45" s="222"/>
      <c r="M45" s="91"/>
      <c r="N45" s="92"/>
      <c r="O45" s="92"/>
      <c r="P45" s="92"/>
      <c r="Q45" s="92"/>
      <c r="R45" s="92"/>
      <c r="S45" s="92"/>
      <c r="T45" s="92"/>
      <c r="U45" s="92"/>
      <c r="V45" s="92"/>
      <c r="W45" s="91"/>
      <c r="X45" s="12" t="s">
        <v>758</v>
      </c>
      <c r="Y45" s="45" t="s">
        <v>712</v>
      </c>
    </row>
    <row r="46" spans="1:25" ht="15"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7"/>
      <c r="Y46" s="7"/>
    </row>
    <row r="47" spans="1:25" s="13" customFormat="1" ht="94.5" x14ac:dyDescent="0.25">
      <c r="A47" s="48" t="s">
        <v>260</v>
      </c>
      <c r="B47" s="10" t="s">
        <v>136</v>
      </c>
      <c r="C47" s="10" t="s">
        <v>657</v>
      </c>
      <c r="D47" s="49" t="s">
        <v>742</v>
      </c>
      <c r="E47" s="10" t="s">
        <v>139</v>
      </c>
      <c r="F47" s="80" t="s">
        <v>714</v>
      </c>
      <c r="G47" s="83" t="s">
        <v>145</v>
      </c>
      <c r="H47" s="83" t="s">
        <v>146</v>
      </c>
      <c r="I47" s="83">
        <v>25.25</v>
      </c>
      <c r="J47" s="83">
        <v>25.77</v>
      </c>
      <c r="K47" s="214"/>
      <c r="L47" s="214" t="s">
        <v>931</v>
      </c>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x14ac:dyDescent="0.25">
      <c r="A48" s="50"/>
      <c r="B48" s="23"/>
      <c r="C48" s="23"/>
      <c r="D48" s="51"/>
      <c r="E48" s="23"/>
      <c r="F48" s="52"/>
      <c r="G48" s="83" t="s">
        <v>147</v>
      </c>
      <c r="H48" s="83" t="s">
        <v>148</v>
      </c>
      <c r="I48" s="116">
        <v>0</v>
      </c>
      <c r="J48" s="116">
        <v>90</v>
      </c>
      <c r="K48" s="167">
        <v>146</v>
      </c>
      <c r="L48" s="167" t="s">
        <v>829</v>
      </c>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x14ac:dyDescent="0.25">
      <c r="A49" s="53"/>
      <c r="B49" s="18"/>
      <c r="C49" s="18"/>
      <c r="D49" s="54"/>
      <c r="E49" s="18"/>
      <c r="F49" s="55"/>
      <c r="G49" s="83" t="s">
        <v>149</v>
      </c>
      <c r="H49" s="83" t="s">
        <v>658</v>
      </c>
      <c r="I49" s="116">
        <v>80</v>
      </c>
      <c r="J49" s="116">
        <v>77</v>
      </c>
      <c r="K49" s="167"/>
      <c r="L49" s="167" t="s">
        <v>931</v>
      </c>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customHeight="1" x14ac:dyDescent="0.25">
      <c r="A50" s="53" t="s">
        <v>261</v>
      </c>
      <c r="B50" s="66" t="s">
        <v>138</v>
      </c>
      <c r="C50" s="66" t="s">
        <v>141</v>
      </c>
      <c r="D50" s="29" t="s">
        <v>137</v>
      </c>
      <c r="E50" s="66" t="s">
        <v>156</v>
      </c>
      <c r="F50" s="24" t="s">
        <v>142</v>
      </c>
      <c r="G50" s="83" t="s">
        <v>811</v>
      </c>
      <c r="H50" s="83" t="s">
        <v>539</v>
      </c>
      <c r="I50" s="167">
        <v>39</v>
      </c>
      <c r="J50" s="211">
        <v>40</v>
      </c>
      <c r="K50" s="211">
        <v>40</v>
      </c>
      <c r="L50" s="267" t="s">
        <v>912</v>
      </c>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x14ac:dyDescent="0.25">
      <c r="A51" s="33" t="s">
        <v>262</v>
      </c>
      <c r="B51" s="30" t="s">
        <v>140</v>
      </c>
      <c r="C51" s="10" t="s">
        <v>143</v>
      </c>
      <c r="D51" s="49" t="s">
        <v>137</v>
      </c>
      <c r="E51" s="10" t="s">
        <v>157</v>
      </c>
      <c r="F51" s="80" t="s">
        <v>530</v>
      </c>
      <c r="G51" s="126" t="s">
        <v>812</v>
      </c>
      <c r="H51" s="126" t="s">
        <v>540</v>
      </c>
      <c r="I51" s="249" t="s">
        <v>35</v>
      </c>
      <c r="J51" s="116">
        <v>30</v>
      </c>
      <c r="K51" s="167">
        <v>60</v>
      </c>
      <c r="L51" s="167" t="s">
        <v>830</v>
      </c>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x14ac:dyDescent="0.25">
      <c r="A53" s="9" t="s">
        <v>263</v>
      </c>
      <c r="B53" s="10" t="s">
        <v>155</v>
      </c>
      <c r="C53" s="10" t="s">
        <v>659</v>
      </c>
      <c r="D53" s="29" t="s">
        <v>517</v>
      </c>
      <c r="E53" s="66" t="s">
        <v>159</v>
      </c>
      <c r="F53" s="66" t="s">
        <v>150</v>
      </c>
      <c r="G53" s="83" t="s">
        <v>166</v>
      </c>
      <c r="H53" s="83" t="s">
        <v>451</v>
      </c>
      <c r="I53" s="116">
        <v>0</v>
      </c>
      <c r="J53" s="150">
        <v>0</v>
      </c>
      <c r="K53" s="268">
        <v>0</v>
      </c>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x14ac:dyDescent="0.25">
      <c r="A54" s="22"/>
      <c r="B54" s="23"/>
      <c r="C54" s="23"/>
      <c r="D54" s="29" t="s">
        <v>517</v>
      </c>
      <c r="E54" s="66" t="s">
        <v>160</v>
      </c>
      <c r="F54" s="66" t="s">
        <v>814</v>
      </c>
      <c r="G54" s="83"/>
      <c r="H54" s="83"/>
      <c r="I54" s="83"/>
      <c r="J54" s="60"/>
      <c r="K54" s="60"/>
      <c r="L54" s="224"/>
      <c r="M54" s="89"/>
      <c r="N54" s="141"/>
      <c r="O54" s="141"/>
      <c r="P54" s="141"/>
      <c r="Q54" s="141"/>
      <c r="R54" s="141"/>
      <c r="S54" s="141"/>
      <c r="T54" s="141"/>
      <c r="U54" s="141"/>
      <c r="V54" s="141"/>
      <c r="W54" s="89"/>
      <c r="X54" s="12" t="s">
        <v>758</v>
      </c>
      <c r="Y54" s="12" t="s">
        <v>461</v>
      </c>
    </row>
    <row r="55" spans="1:25" ht="51" x14ac:dyDescent="0.25">
      <c r="A55" s="22"/>
      <c r="B55" s="23"/>
      <c r="C55" s="23"/>
      <c r="D55" s="29" t="s">
        <v>517</v>
      </c>
      <c r="E55" s="66" t="s">
        <v>161</v>
      </c>
      <c r="F55" s="66" t="s">
        <v>151</v>
      </c>
      <c r="G55" s="60"/>
      <c r="H55" s="60"/>
      <c r="I55" s="60"/>
      <c r="J55" s="60"/>
      <c r="K55" s="60"/>
      <c r="L55" s="224"/>
      <c r="M55" s="89"/>
      <c r="N55" s="141"/>
      <c r="O55" s="141"/>
      <c r="P55" s="141"/>
      <c r="Q55" s="141"/>
      <c r="R55" s="141"/>
      <c r="S55" s="141"/>
      <c r="T55" s="141"/>
      <c r="U55" s="141"/>
      <c r="V55" s="141"/>
      <c r="W55" s="89"/>
      <c r="X55" s="12" t="s">
        <v>758</v>
      </c>
      <c r="Y55" s="12" t="s">
        <v>461</v>
      </c>
    </row>
    <row r="56" spans="1:25" ht="51" x14ac:dyDescent="0.25">
      <c r="A56" s="25"/>
      <c r="B56" s="18"/>
      <c r="C56" s="18"/>
      <c r="D56" s="29" t="s">
        <v>517</v>
      </c>
      <c r="E56" s="66" t="s">
        <v>162</v>
      </c>
      <c r="F56" s="66" t="s">
        <v>152</v>
      </c>
      <c r="G56" s="60"/>
      <c r="H56" s="60"/>
      <c r="I56" s="60"/>
      <c r="J56" s="60"/>
      <c r="K56" s="60"/>
      <c r="L56" s="224"/>
      <c r="M56" s="91"/>
      <c r="N56" s="92"/>
      <c r="O56" s="92"/>
      <c r="P56" s="92"/>
      <c r="Q56" s="92"/>
      <c r="R56" s="92"/>
      <c r="S56" s="92"/>
      <c r="T56" s="92"/>
      <c r="U56" s="92"/>
      <c r="V56" s="92"/>
      <c r="W56" s="91"/>
      <c r="X56" s="12" t="s">
        <v>758</v>
      </c>
      <c r="Y56" s="12" t="s">
        <v>461</v>
      </c>
    </row>
    <row r="57" spans="1:25" ht="165" x14ac:dyDescent="0.25">
      <c r="A57" s="9" t="s">
        <v>264</v>
      </c>
      <c r="B57" s="10" t="s">
        <v>158</v>
      </c>
      <c r="C57" s="10" t="s">
        <v>429</v>
      </c>
      <c r="D57" s="29" t="s">
        <v>428</v>
      </c>
      <c r="E57" s="66" t="s">
        <v>163</v>
      </c>
      <c r="F57" s="66" t="s">
        <v>153</v>
      </c>
      <c r="G57" s="83" t="s">
        <v>167</v>
      </c>
      <c r="H57" s="83" t="s">
        <v>450</v>
      </c>
      <c r="I57" s="116">
        <v>0</v>
      </c>
      <c r="J57" s="116">
        <v>0</v>
      </c>
      <c r="K57" s="167">
        <v>0</v>
      </c>
      <c r="L57" s="266" t="s">
        <v>913</v>
      </c>
      <c r="M57" s="150">
        <v>0</v>
      </c>
      <c r="N57" s="150">
        <v>0</v>
      </c>
      <c r="O57" s="150">
        <v>0</v>
      </c>
      <c r="P57" s="150">
        <v>0</v>
      </c>
      <c r="Q57" s="150">
        <v>0</v>
      </c>
      <c r="R57" s="150">
        <v>0</v>
      </c>
      <c r="S57" s="150">
        <v>0</v>
      </c>
      <c r="T57" s="150">
        <v>0</v>
      </c>
      <c r="U57" s="150">
        <v>0</v>
      </c>
      <c r="V57" s="150">
        <v>0</v>
      </c>
      <c r="W57" s="147">
        <v>3</v>
      </c>
      <c r="X57" s="12" t="s">
        <v>758</v>
      </c>
      <c r="Y57" s="12" t="s">
        <v>461</v>
      </c>
    </row>
    <row r="58" spans="1:25" ht="63.75" x14ac:dyDescent="0.25">
      <c r="A58" s="22"/>
      <c r="B58" s="23"/>
      <c r="C58" s="23"/>
      <c r="D58" s="29" t="s">
        <v>428</v>
      </c>
      <c r="E58" s="66" t="s">
        <v>164</v>
      </c>
      <c r="F58" s="66" t="s">
        <v>154</v>
      </c>
      <c r="G58" s="60"/>
      <c r="H58" s="60"/>
      <c r="I58" s="60"/>
      <c r="J58" s="60"/>
      <c r="K58" s="60"/>
      <c r="L58" s="224"/>
      <c r="M58" s="89"/>
      <c r="N58" s="141"/>
      <c r="O58" s="141"/>
      <c r="P58" s="141"/>
      <c r="Q58" s="141"/>
      <c r="R58" s="141"/>
      <c r="S58" s="141"/>
      <c r="T58" s="141"/>
      <c r="U58" s="141"/>
      <c r="V58" s="141"/>
      <c r="W58" s="89"/>
      <c r="X58" s="12" t="s">
        <v>758</v>
      </c>
      <c r="Y58" s="12" t="s">
        <v>461</v>
      </c>
    </row>
    <row r="59" spans="1:25" ht="63.75" x14ac:dyDescent="0.25">
      <c r="A59" s="25"/>
      <c r="B59" s="18"/>
      <c r="C59" s="18"/>
      <c r="D59" s="29" t="s">
        <v>428</v>
      </c>
      <c r="E59" s="66" t="s">
        <v>165</v>
      </c>
      <c r="F59" s="66" t="s">
        <v>128</v>
      </c>
      <c r="G59" s="60"/>
      <c r="H59" s="60"/>
      <c r="I59" s="60"/>
      <c r="J59" s="60"/>
      <c r="K59" s="60"/>
      <c r="L59" s="224"/>
      <c r="M59" s="91"/>
      <c r="N59" s="92"/>
      <c r="O59" s="92"/>
      <c r="P59" s="92"/>
      <c r="Q59" s="92"/>
      <c r="R59" s="92"/>
      <c r="S59" s="92"/>
      <c r="T59" s="92"/>
      <c r="U59" s="92"/>
      <c r="V59" s="92"/>
      <c r="W59" s="91"/>
      <c r="X59" s="12" t="s">
        <v>758</v>
      </c>
      <c r="Y59" s="12" t="s">
        <v>461</v>
      </c>
    </row>
    <row r="60" spans="1:25"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253.5" customHeight="1" x14ac:dyDescent="0.25">
      <c r="A61" s="9" t="s">
        <v>265</v>
      </c>
      <c r="B61" s="10" t="s">
        <v>168</v>
      </c>
      <c r="C61" s="10" t="s">
        <v>169</v>
      </c>
      <c r="D61" s="29" t="s">
        <v>715</v>
      </c>
      <c r="E61" s="66" t="s">
        <v>175</v>
      </c>
      <c r="F61" s="24" t="s">
        <v>716</v>
      </c>
      <c r="G61" s="83" t="s">
        <v>170</v>
      </c>
      <c r="H61" s="83" t="s">
        <v>745</v>
      </c>
      <c r="I61" s="148"/>
      <c r="J61" s="148"/>
      <c r="K61" s="264"/>
      <c r="L61" s="285"/>
      <c r="M61" s="148">
        <v>0</v>
      </c>
      <c r="N61" s="148">
        <v>0</v>
      </c>
      <c r="O61" s="148">
        <v>0</v>
      </c>
      <c r="P61" s="148">
        <v>0.375</v>
      </c>
      <c r="Q61" s="148">
        <v>0.875</v>
      </c>
      <c r="R61" s="148">
        <v>1</v>
      </c>
      <c r="S61" s="148">
        <v>1</v>
      </c>
      <c r="T61" s="148">
        <v>1</v>
      </c>
      <c r="U61" s="148">
        <v>1</v>
      </c>
      <c r="V61" s="148">
        <v>1</v>
      </c>
      <c r="W61" s="148">
        <v>1</v>
      </c>
      <c r="X61" s="12" t="s">
        <v>758</v>
      </c>
      <c r="Y61" s="12" t="s">
        <v>461</v>
      </c>
    </row>
    <row r="62" spans="1:25" ht="140.25" x14ac:dyDescent="0.25">
      <c r="A62" s="22"/>
      <c r="B62" s="23"/>
      <c r="C62" s="23"/>
      <c r="D62" s="29" t="s">
        <v>715</v>
      </c>
      <c r="E62" s="66" t="s">
        <v>176</v>
      </c>
      <c r="F62" s="24" t="s">
        <v>119</v>
      </c>
      <c r="G62" s="60"/>
      <c r="H62" s="60"/>
      <c r="I62" s="60"/>
      <c r="J62" s="60"/>
      <c r="K62" s="214"/>
      <c r="L62" s="286"/>
      <c r="M62" s="83"/>
      <c r="N62" s="60"/>
      <c r="O62" s="60"/>
      <c r="P62" s="60"/>
      <c r="Q62" s="60"/>
      <c r="R62" s="60"/>
      <c r="S62" s="60"/>
      <c r="T62" s="60"/>
      <c r="U62" s="60"/>
      <c r="V62" s="60"/>
      <c r="W62" s="83"/>
      <c r="X62" s="12" t="s">
        <v>758</v>
      </c>
      <c r="Y62" s="12" t="s">
        <v>461</v>
      </c>
    </row>
    <row r="63" spans="1:25" ht="140.25" x14ac:dyDescent="0.25">
      <c r="A63" s="22"/>
      <c r="B63" s="23"/>
      <c r="C63" s="23"/>
      <c r="D63" s="29" t="s">
        <v>715</v>
      </c>
      <c r="E63" s="66" t="s">
        <v>177</v>
      </c>
      <c r="F63" s="24" t="s">
        <v>717</v>
      </c>
      <c r="G63" s="60"/>
      <c r="H63" s="60"/>
      <c r="I63" s="60"/>
      <c r="J63" s="60"/>
      <c r="K63" s="214"/>
      <c r="L63" s="60"/>
      <c r="M63" s="83"/>
      <c r="N63" s="60"/>
      <c r="O63" s="60"/>
      <c r="P63" s="60"/>
      <c r="Q63" s="60"/>
      <c r="R63" s="60"/>
      <c r="S63" s="60"/>
      <c r="T63" s="60"/>
      <c r="U63" s="60"/>
      <c r="V63" s="60"/>
      <c r="W63" s="83"/>
      <c r="X63" s="12" t="s">
        <v>758</v>
      </c>
      <c r="Y63" s="12" t="s">
        <v>461</v>
      </c>
    </row>
    <row r="64" spans="1:25" ht="140.25" x14ac:dyDescent="0.25">
      <c r="A64" s="22"/>
      <c r="B64" s="23"/>
      <c r="C64" s="23"/>
      <c r="D64" s="29" t="s">
        <v>715</v>
      </c>
      <c r="E64" s="66" t="s">
        <v>178</v>
      </c>
      <c r="F64" s="24" t="s">
        <v>120</v>
      </c>
      <c r="G64" s="60"/>
      <c r="H64" s="60"/>
      <c r="I64" s="60"/>
      <c r="J64" s="60"/>
      <c r="K64" s="214"/>
      <c r="L64" s="60"/>
      <c r="M64" s="83"/>
      <c r="N64" s="60"/>
      <c r="O64" s="60"/>
      <c r="P64" s="60"/>
      <c r="Q64" s="60"/>
      <c r="R64" s="60"/>
      <c r="S64" s="60"/>
      <c r="T64" s="60"/>
      <c r="U64" s="60"/>
      <c r="V64" s="60"/>
      <c r="W64" s="83"/>
      <c r="X64" s="12" t="s">
        <v>758</v>
      </c>
      <c r="Y64" s="12" t="s">
        <v>461</v>
      </c>
    </row>
    <row r="65" spans="1:25" ht="140.25" x14ac:dyDescent="0.25">
      <c r="A65" s="22"/>
      <c r="B65" s="23"/>
      <c r="C65" s="23"/>
      <c r="D65" s="29" t="s">
        <v>715</v>
      </c>
      <c r="E65" s="66" t="s">
        <v>179</v>
      </c>
      <c r="F65" s="24" t="s">
        <v>718</v>
      </c>
      <c r="G65" s="83"/>
      <c r="H65" s="83"/>
      <c r="I65" s="83"/>
      <c r="J65" s="60"/>
      <c r="K65" s="214"/>
      <c r="L65" s="60"/>
      <c r="M65" s="83"/>
      <c r="N65" s="60"/>
      <c r="O65" s="60"/>
      <c r="P65" s="60"/>
      <c r="Q65" s="60"/>
      <c r="R65" s="60"/>
      <c r="S65" s="60"/>
      <c r="T65" s="60"/>
      <c r="U65" s="60"/>
      <c r="V65" s="60"/>
      <c r="W65" s="83"/>
      <c r="X65" s="12" t="s">
        <v>758</v>
      </c>
      <c r="Y65" s="12" t="s">
        <v>461</v>
      </c>
    </row>
    <row r="66" spans="1:25" ht="140.25" x14ac:dyDescent="0.25">
      <c r="A66" s="22"/>
      <c r="B66" s="23"/>
      <c r="C66" s="23"/>
      <c r="D66" s="29" t="s">
        <v>715</v>
      </c>
      <c r="E66" s="66" t="s">
        <v>180</v>
      </c>
      <c r="F66" s="24" t="s">
        <v>121</v>
      </c>
      <c r="G66" s="60"/>
      <c r="H66" s="60"/>
      <c r="I66" s="60"/>
      <c r="J66" s="60"/>
      <c r="K66" s="214"/>
      <c r="L66" s="60"/>
      <c r="M66" s="83"/>
      <c r="N66" s="60"/>
      <c r="O66" s="60"/>
      <c r="P66" s="60"/>
      <c r="Q66" s="60"/>
      <c r="R66" s="60"/>
      <c r="S66" s="60"/>
      <c r="T66" s="60"/>
      <c r="U66" s="60"/>
      <c r="V66" s="60"/>
      <c r="W66" s="83"/>
      <c r="X66" s="12" t="s">
        <v>758</v>
      </c>
      <c r="Y66" s="12" t="s">
        <v>461</v>
      </c>
    </row>
    <row r="67" spans="1:25" ht="140.25" x14ac:dyDescent="0.25">
      <c r="A67" s="22"/>
      <c r="B67" s="23"/>
      <c r="C67" s="23"/>
      <c r="D67" s="29" t="s">
        <v>715</v>
      </c>
      <c r="E67" s="66" t="s">
        <v>181</v>
      </c>
      <c r="F67" s="24" t="s">
        <v>719</v>
      </c>
      <c r="G67" s="60"/>
      <c r="H67" s="60"/>
      <c r="I67" s="60"/>
      <c r="J67" s="60"/>
      <c r="K67" s="214"/>
      <c r="L67" s="60"/>
      <c r="M67" s="83"/>
      <c r="N67" s="60"/>
      <c r="O67" s="60"/>
      <c r="P67" s="60"/>
      <c r="Q67" s="60"/>
      <c r="R67" s="60"/>
      <c r="S67" s="60"/>
      <c r="T67" s="60"/>
      <c r="U67" s="60"/>
      <c r="V67" s="60"/>
      <c r="W67" s="83"/>
      <c r="X67" s="12" t="s">
        <v>758</v>
      </c>
      <c r="Y67" s="12" t="s">
        <v>461</v>
      </c>
    </row>
    <row r="68" spans="1:25" ht="140.25" x14ac:dyDescent="0.25">
      <c r="A68" s="22"/>
      <c r="B68" s="23"/>
      <c r="C68" s="23"/>
      <c r="D68" s="29" t="s">
        <v>715</v>
      </c>
      <c r="E68" s="66" t="s">
        <v>182</v>
      </c>
      <c r="F68" s="24" t="s">
        <v>122</v>
      </c>
      <c r="G68" s="60"/>
      <c r="H68" s="60"/>
      <c r="I68" s="60"/>
      <c r="J68" s="60"/>
      <c r="K68" s="214"/>
      <c r="L68" s="60"/>
      <c r="M68" s="83"/>
      <c r="N68" s="60"/>
      <c r="O68" s="60"/>
      <c r="P68" s="60"/>
      <c r="Q68" s="60"/>
      <c r="R68" s="60"/>
      <c r="S68" s="60"/>
      <c r="T68" s="60"/>
      <c r="U68" s="60"/>
      <c r="V68" s="60"/>
      <c r="W68" s="83"/>
      <c r="X68" s="12" t="s">
        <v>758</v>
      </c>
      <c r="Y68" s="12" t="s">
        <v>461</v>
      </c>
    </row>
    <row r="69" spans="1:25" ht="140.25" x14ac:dyDescent="0.25">
      <c r="A69" s="22"/>
      <c r="B69" s="23"/>
      <c r="C69" s="23"/>
      <c r="D69" s="29" t="s">
        <v>715</v>
      </c>
      <c r="E69" s="66" t="s">
        <v>183</v>
      </c>
      <c r="F69" s="24" t="s">
        <v>720</v>
      </c>
      <c r="G69" s="60"/>
      <c r="H69" s="60"/>
      <c r="I69" s="60"/>
      <c r="J69" s="60"/>
      <c r="K69" s="214"/>
      <c r="L69" s="60"/>
      <c r="M69" s="83"/>
      <c r="N69" s="60"/>
      <c r="O69" s="60"/>
      <c r="P69" s="60"/>
      <c r="Q69" s="60"/>
      <c r="R69" s="60"/>
      <c r="S69" s="60"/>
      <c r="T69" s="60"/>
      <c r="U69" s="60"/>
      <c r="V69" s="60"/>
      <c r="W69" s="83"/>
      <c r="X69" s="12" t="s">
        <v>758</v>
      </c>
      <c r="Y69" s="12" t="s">
        <v>461</v>
      </c>
    </row>
    <row r="70" spans="1:25" ht="140.25" x14ac:dyDescent="0.25">
      <c r="A70" s="25"/>
      <c r="B70" s="18"/>
      <c r="C70" s="18"/>
      <c r="D70" s="29" t="s">
        <v>715</v>
      </c>
      <c r="E70" s="66" t="s">
        <v>184</v>
      </c>
      <c r="F70" s="24" t="s">
        <v>123</v>
      </c>
      <c r="G70" s="60"/>
      <c r="H70" s="60"/>
      <c r="I70" s="60"/>
      <c r="J70" s="60"/>
      <c r="K70" s="214"/>
      <c r="L70" s="60"/>
      <c r="M70" s="83"/>
      <c r="N70" s="60"/>
      <c r="O70" s="60"/>
      <c r="P70" s="60"/>
      <c r="Q70" s="60"/>
      <c r="R70" s="60"/>
      <c r="S70" s="60"/>
      <c r="T70" s="60"/>
      <c r="U70" s="60"/>
      <c r="V70" s="60"/>
      <c r="W70" s="83"/>
      <c r="X70" s="12" t="s">
        <v>758</v>
      </c>
      <c r="Y70" s="12" t="s">
        <v>461</v>
      </c>
    </row>
    <row r="71" spans="1:25" ht="37.5" customHeight="1" x14ac:dyDescent="0.25">
      <c r="A71" s="47"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7" t="s">
        <v>461</v>
      </c>
    </row>
    <row r="72" spans="1:25" ht="204.75" x14ac:dyDescent="0.25">
      <c r="A72" s="9" t="s">
        <v>267</v>
      </c>
      <c r="B72" s="10" t="s">
        <v>173</v>
      </c>
      <c r="C72" s="10" t="s">
        <v>174</v>
      </c>
      <c r="D72" s="49" t="s">
        <v>171</v>
      </c>
      <c r="E72" s="10" t="s">
        <v>187</v>
      </c>
      <c r="F72" s="208" t="s">
        <v>185</v>
      </c>
      <c r="G72" s="83" t="s">
        <v>189</v>
      </c>
      <c r="H72" s="86" t="s">
        <v>813</v>
      </c>
      <c r="I72" s="115">
        <v>3</v>
      </c>
      <c r="J72" s="116">
        <v>1</v>
      </c>
      <c r="K72" s="167">
        <v>1</v>
      </c>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x14ac:dyDescent="0.25">
      <c r="A73" s="46"/>
      <c r="B73" s="66"/>
      <c r="C73" s="66"/>
      <c r="D73" s="29" t="s">
        <v>171</v>
      </c>
      <c r="E73" s="66" t="s">
        <v>188</v>
      </c>
      <c r="F73" s="24" t="s">
        <v>186</v>
      </c>
      <c r="G73" s="83" t="s">
        <v>190</v>
      </c>
      <c r="H73" s="86" t="s">
        <v>591</v>
      </c>
      <c r="I73" s="115">
        <v>2</v>
      </c>
      <c r="J73" s="116">
        <v>3</v>
      </c>
      <c r="K73" s="167">
        <v>1</v>
      </c>
      <c r="L73" s="167"/>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x14ac:dyDescent="0.25">
      <c r="A74" s="46"/>
      <c r="B74" s="66"/>
      <c r="C74" s="66"/>
      <c r="D74" s="29" t="s">
        <v>171</v>
      </c>
      <c r="E74" s="66"/>
      <c r="F74" s="24"/>
      <c r="G74" s="83" t="s">
        <v>191</v>
      </c>
      <c r="H74" s="86" t="s">
        <v>592</v>
      </c>
      <c r="I74" s="115">
        <v>10</v>
      </c>
      <c r="J74" s="116">
        <v>15</v>
      </c>
      <c r="K74" s="167">
        <v>15</v>
      </c>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64" t="s">
        <v>35</v>
      </c>
      <c r="B75" s="65"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x14ac:dyDescent="0.25">
      <c r="A76" s="47"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6" x14ac:dyDescent="0.25">
      <c r="A77" s="9" t="s">
        <v>268</v>
      </c>
      <c r="B77" s="10" t="s">
        <v>192</v>
      </c>
      <c r="C77" s="10" t="s">
        <v>199</v>
      </c>
      <c r="D77" s="29" t="s">
        <v>433</v>
      </c>
      <c r="E77" s="66" t="s">
        <v>193</v>
      </c>
      <c r="F77" s="24" t="s">
        <v>203</v>
      </c>
      <c r="G77" s="83" t="s">
        <v>274</v>
      </c>
      <c r="H77" s="86" t="s">
        <v>661</v>
      </c>
      <c r="I77" s="163">
        <v>13.8</v>
      </c>
      <c r="J77" s="163">
        <v>13.7</v>
      </c>
      <c r="K77" s="223">
        <v>13.3</v>
      </c>
      <c r="L77" s="269" t="s">
        <v>834</v>
      </c>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220.5" x14ac:dyDescent="0.25">
      <c r="A78" s="22"/>
      <c r="B78" s="23"/>
      <c r="C78" s="23"/>
      <c r="D78" s="29" t="s">
        <v>433</v>
      </c>
      <c r="E78" s="66" t="s">
        <v>200</v>
      </c>
      <c r="F78" s="24" t="s">
        <v>204</v>
      </c>
      <c r="G78" s="83" t="s">
        <v>275</v>
      </c>
      <c r="H78" s="86" t="s">
        <v>662</v>
      </c>
      <c r="I78" s="154">
        <v>47</v>
      </c>
      <c r="J78" s="154">
        <v>48</v>
      </c>
      <c r="K78" s="219">
        <v>72</v>
      </c>
      <c r="L78" s="270" t="s">
        <v>835</v>
      </c>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x14ac:dyDescent="0.25">
      <c r="A79" s="22"/>
      <c r="B79" s="23"/>
      <c r="C79" s="23"/>
      <c r="D79" s="29" t="s">
        <v>433</v>
      </c>
      <c r="E79" s="66" t="s">
        <v>201</v>
      </c>
      <c r="F79" s="24" t="s">
        <v>205</v>
      </c>
      <c r="G79" s="83" t="s">
        <v>276</v>
      </c>
      <c r="H79" s="86" t="s">
        <v>663</v>
      </c>
      <c r="I79" s="154">
        <v>60</v>
      </c>
      <c r="J79" s="154">
        <v>62</v>
      </c>
      <c r="K79" s="219">
        <v>62</v>
      </c>
      <c r="L79" s="270" t="s">
        <v>932</v>
      </c>
      <c r="M79" s="154">
        <v>64</v>
      </c>
      <c r="N79" s="154">
        <v>66</v>
      </c>
      <c r="O79" s="154">
        <v>68</v>
      </c>
      <c r="P79" s="154">
        <v>70</v>
      </c>
      <c r="Q79" s="154">
        <v>72</v>
      </c>
      <c r="R79" s="154">
        <v>74</v>
      </c>
      <c r="S79" s="154">
        <v>76</v>
      </c>
      <c r="T79" s="154">
        <v>78</v>
      </c>
      <c r="U79" s="116">
        <v>80</v>
      </c>
      <c r="V79" s="116">
        <v>82</v>
      </c>
      <c r="W79" s="148">
        <v>0.84</v>
      </c>
      <c r="X79" s="46" t="s">
        <v>759</v>
      </c>
      <c r="Y79" s="12" t="s">
        <v>779</v>
      </c>
    </row>
    <row r="80" spans="1:25" ht="110.25" x14ac:dyDescent="0.25">
      <c r="A80" s="25"/>
      <c r="B80" s="18"/>
      <c r="C80" s="18"/>
      <c r="D80" s="29" t="s">
        <v>433</v>
      </c>
      <c r="E80" s="66" t="s">
        <v>202</v>
      </c>
      <c r="F80" s="24" t="s">
        <v>206</v>
      </c>
      <c r="G80" s="83" t="s">
        <v>425</v>
      </c>
      <c r="H80" s="86" t="s">
        <v>426</v>
      </c>
      <c r="I80" s="83">
        <v>1.3</v>
      </c>
      <c r="J80" s="83">
        <v>1.3</v>
      </c>
      <c r="K80" s="214">
        <v>9.1</v>
      </c>
      <c r="L80" s="273" t="s">
        <v>933</v>
      </c>
      <c r="M80" s="83">
        <v>1.3</v>
      </c>
      <c r="N80" s="83">
        <v>1.3</v>
      </c>
      <c r="O80" s="83">
        <v>1.3</v>
      </c>
      <c r="P80" s="83">
        <v>1.3</v>
      </c>
      <c r="Q80" s="83">
        <v>1.3</v>
      </c>
      <c r="R80" s="83">
        <v>1.3</v>
      </c>
      <c r="S80" s="83">
        <v>1.8</v>
      </c>
      <c r="T80" s="83">
        <v>1.8</v>
      </c>
      <c r="U80" s="83">
        <v>2</v>
      </c>
      <c r="V80" s="83">
        <v>2</v>
      </c>
      <c r="W80" s="83">
        <v>2</v>
      </c>
      <c r="X80" s="46" t="s">
        <v>759</v>
      </c>
      <c r="Y80" s="12" t="s">
        <v>779</v>
      </c>
    </row>
    <row r="81" spans="1:25" ht="330.75" x14ac:dyDescent="0.25">
      <c r="A81" s="9" t="s">
        <v>269</v>
      </c>
      <c r="B81" s="10" t="s">
        <v>194</v>
      </c>
      <c r="C81" s="10" t="s">
        <v>452</v>
      </c>
      <c r="D81" s="49" t="s">
        <v>433</v>
      </c>
      <c r="E81" s="10" t="s">
        <v>207</v>
      </c>
      <c r="F81" s="208" t="s">
        <v>208</v>
      </c>
      <c r="G81" s="87" t="s">
        <v>427</v>
      </c>
      <c r="H81" s="85" t="s">
        <v>664</v>
      </c>
      <c r="I81" s="225">
        <v>68</v>
      </c>
      <c r="J81" s="225">
        <v>68</v>
      </c>
      <c r="K81" s="271">
        <v>68</v>
      </c>
      <c r="L81" s="272" t="s">
        <v>836</v>
      </c>
      <c r="M81" s="225">
        <v>68</v>
      </c>
      <c r="N81" s="225">
        <v>69</v>
      </c>
      <c r="O81" s="225">
        <v>69</v>
      </c>
      <c r="P81" s="225">
        <v>69</v>
      </c>
      <c r="Q81" s="225">
        <v>70</v>
      </c>
      <c r="R81" s="225">
        <v>70.5</v>
      </c>
      <c r="S81" s="225">
        <v>71</v>
      </c>
      <c r="T81" s="225">
        <v>72</v>
      </c>
      <c r="U81" s="87">
        <v>72.5</v>
      </c>
      <c r="V81" s="87">
        <v>73</v>
      </c>
      <c r="W81" s="87">
        <v>73.599999999999994</v>
      </c>
      <c r="X81" s="46" t="s">
        <v>759</v>
      </c>
      <c r="Y81" s="12" t="s">
        <v>779</v>
      </c>
    </row>
    <row r="82" spans="1:25" ht="105" x14ac:dyDescent="0.25">
      <c r="A82" s="22"/>
      <c r="B82" s="23"/>
      <c r="C82" s="66"/>
      <c r="D82" s="29" t="s">
        <v>433</v>
      </c>
      <c r="E82" s="66" t="s">
        <v>210</v>
      </c>
      <c r="F82" s="24" t="s">
        <v>209</v>
      </c>
      <c r="G82" s="83"/>
      <c r="H82" s="83"/>
      <c r="I82" s="83"/>
      <c r="J82" s="60"/>
      <c r="K82" s="214" t="s">
        <v>837</v>
      </c>
      <c r="L82" s="273" t="s">
        <v>838</v>
      </c>
      <c r="M82" s="83"/>
      <c r="N82" s="60"/>
      <c r="O82" s="60"/>
      <c r="P82" s="60"/>
      <c r="Q82" s="60"/>
      <c r="R82" s="60"/>
      <c r="S82" s="60"/>
      <c r="T82" s="60"/>
      <c r="U82" s="60"/>
      <c r="V82" s="60"/>
      <c r="W82" s="83"/>
      <c r="X82" s="46" t="s">
        <v>759</v>
      </c>
      <c r="Y82" s="12" t="s">
        <v>779</v>
      </c>
    </row>
    <row r="83" spans="1:25" ht="120" x14ac:dyDescent="0.25">
      <c r="A83" s="22"/>
      <c r="B83" s="23"/>
      <c r="C83" s="66"/>
      <c r="D83" s="29" t="s">
        <v>433</v>
      </c>
      <c r="E83" s="66" t="s">
        <v>211</v>
      </c>
      <c r="F83" s="24" t="s">
        <v>214</v>
      </c>
      <c r="G83" s="83"/>
      <c r="H83" s="83"/>
      <c r="I83" s="83"/>
      <c r="J83" s="60"/>
      <c r="K83" s="214" t="s">
        <v>839</v>
      </c>
      <c r="L83" s="273" t="s">
        <v>840</v>
      </c>
      <c r="M83" s="83"/>
      <c r="N83" s="60"/>
      <c r="O83" s="60"/>
      <c r="P83" s="60"/>
      <c r="Q83" s="60"/>
      <c r="R83" s="60"/>
      <c r="S83" s="60"/>
      <c r="T83" s="60"/>
      <c r="U83" s="60"/>
      <c r="V83" s="60"/>
      <c r="W83" s="83"/>
      <c r="X83" s="46" t="s">
        <v>759</v>
      </c>
      <c r="Y83" s="12" t="s">
        <v>779</v>
      </c>
    </row>
    <row r="84" spans="1:25" ht="90" x14ac:dyDescent="0.25">
      <c r="A84" s="22"/>
      <c r="B84" s="23"/>
      <c r="C84" s="66"/>
      <c r="D84" s="29" t="s">
        <v>433</v>
      </c>
      <c r="E84" s="66" t="s">
        <v>212</v>
      </c>
      <c r="F84" s="24" t="s">
        <v>215</v>
      </c>
      <c r="G84" s="83"/>
      <c r="H84" s="83"/>
      <c r="I84" s="83"/>
      <c r="J84" s="60"/>
      <c r="K84" s="214" t="s">
        <v>841</v>
      </c>
      <c r="L84" s="273" t="s">
        <v>842</v>
      </c>
      <c r="M84" s="83"/>
      <c r="N84" s="60"/>
      <c r="O84" s="60"/>
      <c r="P84" s="60"/>
      <c r="Q84" s="60"/>
      <c r="R84" s="60"/>
      <c r="S84" s="60"/>
      <c r="T84" s="60"/>
      <c r="U84" s="60"/>
      <c r="V84" s="60"/>
      <c r="W84" s="83"/>
      <c r="X84" s="46" t="s">
        <v>759</v>
      </c>
      <c r="Y84" s="12" t="s">
        <v>779</v>
      </c>
    </row>
    <row r="85" spans="1:25" ht="220.5" x14ac:dyDescent="0.25">
      <c r="A85" s="22"/>
      <c r="B85" s="23"/>
      <c r="C85" s="66"/>
      <c r="D85" s="29" t="s">
        <v>433</v>
      </c>
      <c r="E85" s="66" t="s">
        <v>213</v>
      </c>
      <c r="F85" s="24" t="s">
        <v>216</v>
      </c>
      <c r="G85" s="83"/>
      <c r="H85" s="83"/>
      <c r="I85" s="83"/>
      <c r="J85" s="60"/>
      <c r="K85" s="214" t="s">
        <v>843</v>
      </c>
      <c r="L85" s="273" t="s">
        <v>844</v>
      </c>
      <c r="M85" s="83"/>
      <c r="N85" s="60"/>
      <c r="O85" s="60"/>
      <c r="P85" s="60"/>
      <c r="Q85" s="60"/>
      <c r="R85" s="60"/>
      <c r="S85" s="60"/>
      <c r="T85" s="60"/>
      <c r="U85" s="60"/>
      <c r="V85" s="60"/>
      <c r="W85" s="83"/>
      <c r="X85" s="46" t="s">
        <v>759</v>
      </c>
      <c r="Y85" s="12" t="s">
        <v>779</v>
      </c>
    </row>
    <row r="86" spans="1:25" ht="89.25" x14ac:dyDescent="0.25">
      <c r="A86" s="25"/>
      <c r="B86" s="18"/>
      <c r="C86" s="66"/>
      <c r="D86" s="29" t="s">
        <v>433</v>
      </c>
      <c r="E86" s="66" t="s">
        <v>232</v>
      </c>
      <c r="F86" s="24" t="s">
        <v>217</v>
      </c>
      <c r="G86" s="83"/>
      <c r="H86" s="83"/>
      <c r="I86" s="83"/>
      <c r="J86" s="60"/>
      <c r="K86" s="214" t="s">
        <v>845</v>
      </c>
      <c r="L86" s="273" t="s">
        <v>914</v>
      </c>
      <c r="M86" s="83"/>
      <c r="N86" s="60"/>
      <c r="O86" s="60"/>
      <c r="P86" s="60"/>
      <c r="Q86" s="60"/>
      <c r="R86" s="60"/>
      <c r="S86" s="60"/>
      <c r="T86" s="60"/>
      <c r="U86" s="60"/>
      <c r="V86" s="60"/>
      <c r="W86" s="83"/>
      <c r="X86" s="46" t="s">
        <v>759</v>
      </c>
      <c r="Y86" s="12" t="s">
        <v>779</v>
      </c>
    </row>
    <row r="87" spans="1:25" ht="180" x14ac:dyDescent="0.25">
      <c r="A87" s="9" t="s">
        <v>270</v>
      </c>
      <c r="B87" s="10" t="s">
        <v>195</v>
      </c>
      <c r="C87" s="66" t="s">
        <v>665</v>
      </c>
      <c r="D87" s="29" t="s">
        <v>433</v>
      </c>
      <c r="E87" s="66" t="s">
        <v>218</v>
      </c>
      <c r="F87" s="24" t="s">
        <v>219</v>
      </c>
      <c r="G87" s="83"/>
      <c r="H87" s="83"/>
      <c r="I87" s="83"/>
      <c r="J87" s="60"/>
      <c r="K87" s="214" t="s">
        <v>839</v>
      </c>
      <c r="L87" s="273" t="s">
        <v>846</v>
      </c>
      <c r="M87" s="83"/>
      <c r="N87" s="60"/>
      <c r="O87" s="60"/>
      <c r="P87" s="60"/>
      <c r="Q87" s="60"/>
      <c r="R87" s="60"/>
      <c r="S87" s="60"/>
      <c r="T87" s="60"/>
      <c r="U87" s="60"/>
      <c r="V87" s="60"/>
      <c r="W87" s="83"/>
      <c r="X87" s="46" t="s">
        <v>759</v>
      </c>
      <c r="Y87" s="12" t="s">
        <v>779</v>
      </c>
    </row>
    <row r="88" spans="1:25" ht="255" x14ac:dyDescent="0.25">
      <c r="A88" s="22"/>
      <c r="B88" s="23"/>
      <c r="C88" s="66"/>
      <c r="D88" s="29" t="s">
        <v>433</v>
      </c>
      <c r="E88" s="66" t="s">
        <v>221</v>
      </c>
      <c r="F88" s="24" t="s">
        <v>220</v>
      </c>
      <c r="G88" s="83"/>
      <c r="H88" s="83"/>
      <c r="I88" s="83"/>
      <c r="J88" s="60"/>
      <c r="K88" s="214" t="s">
        <v>839</v>
      </c>
      <c r="L88" s="273" t="s">
        <v>847</v>
      </c>
      <c r="M88" s="83"/>
      <c r="N88" s="60"/>
      <c r="O88" s="60"/>
      <c r="P88" s="60"/>
      <c r="Q88" s="60"/>
      <c r="R88" s="60"/>
      <c r="S88" s="60"/>
      <c r="T88" s="60"/>
      <c r="U88" s="60"/>
      <c r="V88" s="60"/>
      <c r="W88" s="83"/>
      <c r="X88" s="46" t="s">
        <v>759</v>
      </c>
      <c r="Y88" s="12" t="s">
        <v>779</v>
      </c>
    </row>
    <row r="89" spans="1:25" ht="173.25" x14ac:dyDescent="0.25">
      <c r="A89" s="22"/>
      <c r="B89" s="23"/>
      <c r="C89" s="66"/>
      <c r="D89" s="29" t="s">
        <v>433</v>
      </c>
      <c r="E89" s="66" t="s">
        <v>222</v>
      </c>
      <c r="F89" s="24" t="s">
        <v>223</v>
      </c>
      <c r="G89" s="83"/>
      <c r="H89" s="83"/>
      <c r="I89" s="83"/>
      <c r="J89" s="60"/>
      <c r="K89" s="214" t="s">
        <v>848</v>
      </c>
      <c r="L89" s="273" t="s">
        <v>849</v>
      </c>
      <c r="M89" s="83"/>
      <c r="N89" s="60"/>
      <c r="O89" s="60"/>
      <c r="P89" s="60"/>
      <c r="Q89" s="60"/>
      <c r="R89" s="60"/>
      <c r="S89" s="60"/>
      <c r="T89" s="60"/>
      <c r="U89" s="60"/>
      <c r="V89" s="60"/>
      <c r="W89" s="83"/>
      <c r="X89" s="46" t="s">
        <v>759</v>
      </c>
      <c r="Y89" s="12" t="s">
        <v>779</v>
      </c>
    </row>
    <row r="90" spans="1:25" ht="255" x14ac:dyDescent="0.25">
      <c r="A90" s="22"/>
      <c r="B90" s="23"/>
      <c r="C90" s="66"/>
      <c r="D90" s="29" t="s">
        <v>433</v>
      </c>
      <c r="E90" s="66" t="s">
        <v>227</v>
      </c>
      <c r="F90" s="24" t="s">
        <v>430</v>
      </c>
      <c r="G90" s="83"/>
      <c r="H90" s="83"/>
      <c r="I90" s="83"/>
      <c r="J90" s="60"/>
      <c r="K90" s="214" t="s">
        <v>850</v>
      </c>
      <c r="L90" s="273" t="s">
        <v>851</v>
      </c>
      <c r="M90" s="83"/>
      <c r="N90" s="60"/>
      <c r="O90" s="60"/>
      <c r="P90" s="60"/>
      <c r="Q90" s="60"/>
      <c r="R90" s="60"/>
      <c r="S90" s="60"/>
      <c r="T90" s="60"/>
      <c r="U90" s="60"/>
      <c r="V90" s="60"/>
      <c r="W90" s="83"/>
      <c r="X90" s="46" t="s">
        <v>759</v>
      </c>
      <c r="Y90" s="12" t="s">
        <v>779</v>
      </c>
    </row>
    <row r="91" spans="1:25" ht="409.5" x14ac:dyDescent="0.25">
      <c r="A91" s="236"/>
      <c r="B91" s="240"/>
      <c r="C91" s="66"/>
      <c r="D91" s="29" t="s">
        <v>433</v>
      </c>
      <c r="E91" s="66" t="s">
        <v>228</v>
      </c>
      <c r="F91" s="24" t="s">
        <v>224</v>
      </c>
      <c r="G91" s="83"/>
      <c r="H91" s="83"/>
      <c r="I91" s="83"/>
      <c r="J91" s="60"/>
      <c r="K91" s="214" t="s">
        <v>852</v>
      </c>
      <c r="L91" s="273" t="s">
        <v>853</v>
      </c>
      <c r="M91" s="83"/>
      <c r="N91" s="60"/>
      <c r="O91" s="60"/>
      <c r="P91" s="60"/>
      <c r="Q91" s="60"/>
      <c r="R91" s="60"/>
      <c r="S91" s="60"/>
      <c r="T91" s="60"/>
      <c r="U91" s="60"/>
      <c r="V91" s="60"/>
      <c r="W91" s="83"/>
      <c r="X91" s="46" t="s">
        <v>759</v>
      </c>
      <c r="Y91" s="12" t="s">
        <v>779</v>
      </c>
    </row>
    <row r="92" spans="1:25" ht="360" x14ac:dyDescent="0.25">
      <c r="A92" s="236"/>
      <c r="B92" s="240"/>
      <c r="C92" s="66"/>
      <c r="D92" s="29" t="s">
        <v>433</v>
      </c>
      <c r="E92" s="66" t="s">
        <v>229</v>
      </c>
      <c r="F92" s="24" t="s">
        <v>431</v>
      </c>
      <c r="G92" s="83"/>
      <c r="H92" s="83"/>
      <c r="I92" s="83"/>
      <c r="J92" s="60"/>
      <c r="K92" s="214" t="s">
        <v>915</v>
      </c>
      <c r="L92" s="273" t="s">
        <v>916</v>
      </c>
      <c r="M92" s="83"/>
      <c r="N92" s="60"/>
      <c r="O92" s="60"/>
      <c r="P92" s="60"/>
      <c r="Q92" s="60"/>
      <c r="R92" s="60"/>
      <c r="S92" s="60"/>
      <c r="T92" s="60"/>
      <c r="U92" s="60"/>
      <c r="V92" s="60"/>
      <c r="W92" s="83"/>
      <c r="X92" s="46" t="s">
        <v>759</v>
      </c>
      <c r="Y92" s="12" t="s">
        <v>779</v>
      </c>
    </row>
    <row r="93" spans="1:25" ht="157.5" x14ac:dyDescent="0.25">
      <c r="A93" s="22"/>
      <c r="B93" s="23"/>
      <c r="C93" s="66"/>
      <c r="D93" s="29" t="s">
        <v>433</v>
      </c>
      <c r="E93" s="66" t="s">
        <v>230</v>
      </c>
      <c r="F93" s="24" t="s">
        <v>225</v>
      </c>
      <c r="G93" s="83"/>
      <c r="H93" s="83"/>
      <c r="I93" s="83"/>
      <c r="J93" s="60"/>
      <c r="K93" s="214" t="s">
        <v>852</v>
      </c>
      <c r="L93" s="273" t="s">
        <v>855</v>
      </c>
      <c r="M93" s="83"/>
      <c r="N93" s="60"/>
      <c r="O93" s="60"/>
      <c r="P93" s="60"/>
      <c r="Q93" s="60"/>
      <c r="R93" s="60"/>
      <c r="S93" s="60"/>
      <c r="T93" s="60"/>
      <c r="U93" s="60"/>
      <c r="V93" s="60"/>
      <c r="W93" s="83"/>
      <c r="X93" s="46" t="s">
        <v>759</v>
      </c>
      <c r="Y93" s="12" t="s">
        <v>779</v>
      </c>
    </row>
    <row r="94" spans="1:25" ht="105" x14ac:dyDescent="0.25">
      <c r="A94" s="22"/>
      <c r="B94" s="18"/>
      <c r="C94" s="66"/>
      <c r="D94" s="29" t="s">
        <v>433</v>
      </c>
      <c r="E94" s="66" t="s">
        <v>231</v>
      </c>
      <c r="F94" s="24" t="s">
        <v>226</v>
      </c>
      <c r="G94" s="83"/>
      <c r="H94" s="83"/>
      <c r="I94" s="83"/>
      <c r="J94" s="60"/>
      <c r="K94" s="214" t="s">
        <v>856</v>
      </c>
      <c r="L94" s="273" t="s">
        <v>857</v>
      </c>
      <c r="M94" s="83"/>
      <c r="N94" s="60"/>
      <c r="O94" s="60"/>
      <c r="P94" s="60"/>
      <c r="Q94" s="60"/>
      <c r="R94" s="60"/>
      <c r="S94" s="60"/>
      <c r="T94" s="60"/>
      <c r="U94" s="60"/>
      <c r="V94" s="60"/>
      <c r="W94" s="83"/>
      <c r="X94" s="46" t="s">
        <v>759</v>
      </c>
      <c r="Y94" s="12" t="s">
        <v>779</v>
      </c>
    </row>
    <row r="95" spans="1:25" ht="195" x14ac:dyDescent="0.25">
      <c r="A95" s="9" t="s">
        <v>271</v>
      </c>
      <c r="B95" s="10" t="s">
        <v>196</v>
      </c>
      <c r="C95" s="24" t="s">
        <v>666</v>
      </c>
      <c r="D95" s="29" t="s">
        <v>433</v>
      </c>
      <c r="E95" s="66" t="s">
        <v>237</v>
      </c>
      <c r="F95" s="24" t="s">
        <v>233</v>
      </c>
      <c r="G95" s="83"/>
      <c r="H95" s="83"/>
      <c r="I95" s="83"/>
      <c r="J95" s="60"/>
      <c r="K95" s="214" t="s">
        <v>852</v>
      </c>
      <c r="L95" s="273" t="s">
        <v>858</v>
      </c>
      <c r="M95" s="83"/>
      <c r="N95" s="60"/>
      <c r="O95" s="60"/>
      <c r="P95" s="60"/>
      <c r="Q95" s="60"/>
      <c r="R95" s="60"/>
      <c r="S95" s="60"/>
      <c r="T95" s="60"/>
      <c r="U95" s="60"/>
      <c r="V95" s="60"/>
      <c r="W95" s="83"/>
      <c r="X95" s="46" t="s">
        <v>759</v>
      </c>
      <c r="Y95" s="12" t="s">
        <v>779</v>
      </c>
    </row>
    <row r="96" spans="1:25" ht="94.5" x14ac:dyDescent="0.25">
      <c r="A96" s="22"/>
      <c r="B96" s="23"/>
      <c r="C96" s="66"/>
      <c r="D96" s="29" t="s">
        <v>433</v>
      </c>
      <c r="E96" s="66" t="s">
        <v>238</v>
      </c>
      <c r="F96" s="24" t="s">
        <v>234</v>
      </c>
      <c r="G96" s="83"/>
      <c r="H96" s="83"/>
      <c r="I96" s="83"/>
      <c r="J96" s="60"/>
      <c r="K96" s="214" t="s">
        <v>845</v>
      </c>
      <c r="L96" s="273" t="s">
        <v>859</v>
      </c>
      <c r="M96" s="83"/>
      <c r="N96" s="60"/>
      <c r="O96" s="60"/>
      <c r="P96" s="60"/>
      <c r="Q96" s="60"/>
      <c r="R96" s="60"/>
      <c r="S96" s="60"/>
      <c r="T96" s="60"/>
      <c r="U96" s="60"/>
      <c r="V96" s="60"/>
      <c r="W96" s="83"/>
      <c r="X96" s="46" t="s">
        <v>759</v>
      </c>
      <c r="Y96" s="12" t="s">
        <v>779</v>
      </c>
    </row>
    <row r="97" spans="1:25" ht="189" x14ac:dyDescent="0.25">
      <c r="A97" s="22"/>
      <c r="B97" s="23"/>
      <c r="C97" s="66"/>
      <c r="D97" s="29" t="s">
        <v>433</v>
      </c>
      <c r="E97" s="66" t="s">
        <v>239</v>
      </c>
      <c r="F97" s="24" t="s">
        <v>235</v>
      </c>
      <c r="G97" s="83"/>
      <c r="H97" s="83"/>
      <c r="I97" s="83"/>
      <c r="J97" s="60"/>
      <c r="K97" s="214" t="s">
        <v>852</v>
      </c>
      <c r="L97" s="273" t="s">
        <v>917</v>
      </c>
      <c r="M97" s="83"/>
      <c r="N97" s="60"/>
      <c r="O97" s="60"/>
      <c r="P97" s="60"/>
      <c r="Q97" s="60"/>
      <c r="R97" s="60"/>
      <c r="S97" s="60"/>
      <c r="T97" s="60"/>
      <c r="U97" s="60"/>
      <c r="V97" s="60"/>
      <c r="W97" s="83"/>
      <c r="X97" s="46" t="s">
        <v>759</v>
      </c>
      <c r="Y97" s="12" t="s">
        <v>779</v>
      </c>
    </row>
    <row r="98" spans="1:25" ht="89.25" x14ac:dyDescent="0.25">
      <c r="A98" s="25"/>
      <c r="B98" s="18"/>
      <c r="C98" s="66"/>
      <c r="D98" s="29" t="s">
        <v>433</v>
      </c>
      <c r="E98" s="66" t="s">
        <v>240</v>
      </c>
      <c r="F98" s="24" t="s">
        <v>236</v>
      </c>
      <c r="G98" s="83"/>
      <c r="H98" s="83"/>
      <c r="I98" s="83"/>
      <c r="J98" s="60"/>
      <c r="K98" s="214" t="s">
        <v>852</v>
      </c>
      <c r="L98" s="273" t="s">
        <v>860</v>
      </c>
      <c r="M98" s="83"/>
      <c r="N98" s="60"/>
      <c r="O98" s="60"/>
      <c r="P98" s="60"/>
      <c r="Q98" s="60"/>
      <c r="R98" s="60"/>
      <c r="S98" s="60"/>
      <c r="T98" s="60"/>
      <c r="U98" s="60"/>
      <c r="V98" s="60"/>
      <c r="W98" s="83"/>
      <c r="X98" s="46" t="s">
        <v>759</v>
      </c>
      <c r="Y98" s="12" t="s">
        <v>779</v>
      </c>
    </row>
    <row r="99" spans="1:25" ht="128.25" customHeight="1" x14ac:dyDescent="0.25">
      <c r="A99" s="9" t="s">
        <v>272</v>
      </c>
      <c r="B99" s="10" t="s">
        <v>197</v>
      </c>
      <c r="C99" s="66" t="s">
        <v>241</v>
      </c>
      <c r="D99" s="29" t="s">
        <v>433</v>
      </c>
      <c r="E99" s="66" t="s">
        <v>242</v>
      </c>
      <c r="F99" s="24" t="s">
        <v>432</v>
      </c>
      <c r="G99" s="83"/>
      <c r="H99" s="83"/>
      <c r="I99" s="83"/>
      <c r="J99" s="60"/>
      <c r="K99" s="214" t="s">
        <v>861</v>
      </c>
      <c r="L99" s="273" t="s">
        <v>896</v>
      </c>
      <c r="M99" s="83"/>
      <c r="N99" s="60"/>
      <c r="O99" s="60"/>
      <c r="P99" s="60"/>
      <c r="Q99" s="60"/>
      <c r="R99" s="60"/>
      <c r="S99" s="60"/>
      <c r="T99" s="60"/>
      <c r="U99" s="60"/>
      <c r="V99" s="60"/>
      <c r="W99" s="83"/>
      <c r="X99" s="46" t="s">
        <v>759</v>
      </c>
      <c r="Y99" s="12" t="s">
        <v>779</v>
      </c>
    </row>
    <row r="100" spans="1:25" ht="90" x14ac:dyDescent="0.25">
      <c r="A100" s="22"/>
      <c r="B100" s="23"/>
      <c r="C100" s="66"/>
      <c r="D100" s="29" t="s">
        <v>433</v>
      </c>
      <c r="E100" s="66" t="s">
        <v>243</v>
      </c>
      <c r="F100" s="24" t="s">
        <v>432</v>
      </c>
      <c r="G100" s="83"/>
      <c r="H100" s="83"/>
      <c r="I100" s="83"/>
      <c r="J100" s="60"/>
      <c r="K100" s="214" t="s">
        <v>861</v>
      </c>
      <c r="L100" s="273" t="s">
        <v>896</v>
      </c>
      <c r="M100" s="83"/>
      <c r="N100" s="60"/>
      <c r="O100" s="60"/>
      <c r="P100" s="60"/>
      <c r="Q100" s="60"/>
      <c r="R100" s="60"/>
      <c r="S100" s="60"/>
      <c r="T100" s="60"/>
      <c r="U100" s="60"/>
      <c r="V100" s="60"/>
      <c r="W100" s="83"/>
      <c r="X100" s="46" t="s">
        <v>759</v>
      </c>
      <c r="Y100" s="12" t="s">
        <v>779</v>
      </c>
    </row>
    <row r="101" spans="1:25" ht="105" x14ac:dyDescent="0.25">
      <c r="A101" s="22"/>
      <c r="B101" s="23"/>
      <c r="C101" s="66"/>
      <c r="D101" s="29" t="s">
        <v>433</v>
      </c>
      <c r="E101" s="66" t="s">
        <v>244</v>
      </c>
      <c r="F101" s="24" t="s">
        <v>247</v>
      </c>
      <c r="G101" s="83"/>
      <c r="H101" s="83"/>
      <c r="I101" s="83"/>
      <c r="J101" s="60"/>
      <c r="K101" s="214" t="s">
        <v>845</v>
      </c>
      <c r="L101" s="273"/>
      <c r="M101" s="83"/>
      <c r="N101" s="60"/>
      <c r="O101" s="60"/>
      <c r="P101" s="60"/>
      <c r="Q101" s="60"/>
      <c r="R101" s="60"/>
      <c r="S101" s="60"/>
      <c r="T101" s="60"/>
      <c r="U101" s="60"/>
      <c r="V101" s="60"/>
      <c r="W101" s="83"/>
      <c r="X101" s="46" t="s">
        <v>759</v>
      </c>
      <c r="Y101" s="12" t="s">
        <v>779</v>
      </c>
    </row>
    <row r="102" spans="1:25" ht="141.75" x14ac:dyDescent="0.25">
      <c r="A102" s="22"/>
      <c r="B102" s="23"/>
      <c r="C102" s="66"/>
      <c r="D102" s="29" t="s">
        <v>433</v>
      </c>
      <c r="E102" s="66" t="s">
        <v>245</v>
      </c>
      <c r="F102" s="24" t="s">
        <v>248</v>
      </c>
      <c r="G102" s="83"/>
      <c r="H102" s="83"/>
      <c r="I102" s="83"/>
      <c r="J102" s="60"/>
      <c r="K102" s="214" t="s">
        <v>845</v>
      </c>
      <c r="L102" s="273" t="s">
        <v>918</v>
      </c>
      <c r="M102" s="83"/>
      <c r="N102" s="60"/>
      <c r="O102" s="60"/>
      <c r="P102" s="60"/>
      <c r="Q102" s="60"/>
      <c r="R102" s="60"/>
      <c r="S102" s="60"/>
      <c r="T102" s="60"/>
      <c r="U102" s="60"/>
      <c r="V102" s="60"/>
      <c r="W102" s="83"/>
      <c r="X102" s="46" t="s">
        <v>759</v>
      </c>
      <c r="Y102" s="12" t="s">
        <v>779</v>
      </c>
    </row>
    <row r="103" spans="1:25" ht="90" x14ac:dyDescent="0.25">
      <c r="A103" s="22"/>
      <c r="B103" s="23"/>
      <c r="C103" s="66"/>
      <c r="D103" s="29" t="s">
        <v>433</v>
      </c>
      <c r="E103" s="66" t="s">
        <v>246</v>
      </c>
      <c r="F103" s="24" t="s">
        <v>249</v>
      </c>
      <c r="G103" s="83"/>
      <c r="H103" s="83"/>
      <c r="I103" s="83"/>
      <c r="J103" s="60"/>
      <c r="K103" s="214" t="s">
        <v>839</v>
      </c>
      <c r="L103" s="273" t="s">
        <v>862</v>
      </c>
      <c r="M103" s="83"/>
      <c r="N103" s="60"/>
      <c r="O103" s="60"/>
      <c r="P103" s="60"/>
      <c r="Q103" s="60"/>
      <c r="R103" s="60"/>
      <c r="S103" s="60"/>
      <c r="T103" s="60"/>
      <c r="U103" s="60"/>
      <c r="V103" s="60"/>
      <c r="W103" s="83"/>
      <c r="X103" s="46" t="s">
        <v>759</v>
      </c>
      <c r="Y103" s="12" t="s">
        <v>779</v>
      </c>
    </row>
    <row r="104" spans="1:25" ht="105" x14ac:dyDescent="0.25">
      <c r="A104" s="22"/>
      <c r="B104" s="23"/>
      <c r="C104" s="66"/>
      <c r="D104" s="29" t="s">
        <v>433</v>
      </c>
      <c r="E104" s="66" t="s">
        <v>250</v>
      </c>
      <c r="F104" s="24" t="s">
        <v>434</v>
      </c>
      <c r="G104" s="83"/>
      <c r="H104" s="83"/>
      <c r="I104" s="83"/>
      <c r="J104" s="60"/>
      <c r="K104" s="214" t="s">
        <v>854</v>
      </c>
      <c r="L104" s="273" t="s">
        <v>863</v>
      </c>
      <c r="M104" s="83"/>
      <c r="N104" s="60"/>
      <c r="O104" s="60"/>
      <c r="P104" s="60"/>
      <c r="Q104" s="60"/>
      <c r="R104" s="60"/>
      <c r="S104" s="60"/>
      <c r="T104" s="60"/>
      <c r="U104" s="60"/>
      <c r="V104" s="60"/>
      <c r="W104" s="83"/>
      <c r="X104" s="46" t="s">
        <v>759</v>
      </c>
      <c r="Y104" s="12" t="s">
        <v>779</v>
      </c>
    </row>
    <row r="105" spans="1:25" ht="141.75" x14ac:dyDescent="0.25">
      <c r="A105" s="22"/>
      <c r="B105" s="23"/>
      <c r="C105" s="66"/>
      <c r="D105" s="29" t="s">
        <v>433</v>
      </c>
      <c r="E105" s="66" t="s">
        <v>251</v>
      </c>
      <c r="F105" s="24" t="s">
        <v>809</v>
      </c>
      <c r="G105" s="83"/>
      <c r="H105" s="83"/>
      <c r="I105" s="83"/>
      <c r="J105" s="60"/>
      <c r="K105" s="214" t="s">
        <v>839</v>
      </c>
      <c r="L105" s="273" t="s">
        <v>872</v>
      </c>
      <c r="M105" s="83"/>
      <c r="N105" s="60"/>
      <c r="O105" s="60"/>
      <c r="P105" s="60"/>
      <c r="Q105" s="60"/>
      <c r="R105" s="60"/>
      <c r="S105" s="60"/>
      <c r="T105" s="60"/>
      <c r="U105" s="60"/>
      <c r="V105" s="60"/>
      <c r="W105" s="83"/>
      <c r="X105" s="46" t="s">
        <v>759</v>
      </c>
      <c r="Y105" s="12" t="s">
        <v>779</v>
      </c>
    </row>
    <row r="106" spans="1:25" ht="220.5" x14ac:dyDescent="0.25">
      <c r="A106" s="25"/>
      <c r="B106" s="18"/>
      <c r="C106" s="66"/>
      <c r="D106" s="29" t="s">
        <v>433</v>
      </c>
      <c r="E106" s="66" t="s">
        <v>253</v>
      </c>
      <c r="F106" s="24" t="s">
        <v>252</v>
      </c>
      <c r="G106" s="83"/>
      <c r="H106" s="83"/>
      <c r="I106" s="83"/>
      <c r="J106" s="60"/>
      <c r="K106" s="214" t="s">
        <v>848</v>
      </c>
      <c r="L106" s="273" t="s">
        <v>897</v>
      </c>
      <c r="M106" s="83"/>
      <c r="N106" s="60"/>
      <c r="O106" s="60"/>
      <c r="P106" s="60"/>
      <c r="Q106" s="60"/>
      <c r="R106" s="60"/>
      <c r="S106" s="60"/>
      <c r="T106" s="60"/>
      <c r="U106" s="60"/>
      <c r="V106" s="60"/>
      <c r="W106" s="83"/>
      <c r="X106" s="46" t="s">
        <v>759</v>
      </c>
      <c r="Y106" s="12" t="s">
        <v>779</v>
      </c>
    </row>
    <row r="107" spans="1:25" ht="157.5" x14ac:dyDescent="0.25">
      <c r="A107" s="9" t="s">
        <v>273</v>
      </c>
      <c r="B107" s="10" t="s">
        <v>198</v>
      </c>
      <c r="C107" s="66" t="s">
        <v>254</v>
      </c>
      <c r="D107" s="29" t="s">
        <v>433</v>
      </c>
      <c r="E107" s="66" t="s">
        <v>256</v>
      </c>
      <c r="F107" s="24" t="s">
        <v>255</v>
      </c>
      <c r="G107" s="83"/>
      <c r="H107" s="83"/>
      <c r="I107" s="83"/>
      <c r="J107" s="60"/>
      <c r="K107" s="214" t="s">
        <v>848</v>
      </c>
      <c r="L107" s="273" t="s">
        <v>898</v>
      </c>
      <c r="M107" s="83"/>
      <c r="N107" s="60"/>
      <c r="O107" s="60"/>
      <c r="P107" s="60"/>
      <c r="Q107" s="60"/>
      <c r="R107" s="60"/>
      <c r="S107" s="60"/>
      <c r="T107" s="60"/>
      <c r="U107" s="60"/>
      <c r="V107" s="60"/>
      <c r="W107" s="83"/>
      <c r="X107" s="46" t="s">
        <v>759</v>
      </c>
      <c r="Y107" s="12" t="s">
        <v>779</v>
      </c>
    </row>
    <row r="108" spans="1:25" ht="173.25" x14ac:dyDescent="0.25">
      <c r="A108" s="25"/>
      <c r="B108" s="18"/>
      <c r="C108" s="66"/>
      <c r="D108" s="29" t="s">
        <v>433</v>
      </c>
      <c r="E108" s="66" t="s">
        <v>257</v>
      </c>
      <c r="F108" s="210" t="s">
        <v>258</v>
      </c>
      <c r="G108" s="83"/>
      <c r="H108" s="83"/>
      <c r="I108" s="83"/>
      <c r="J108" s="60"/>
      <c r="K108" s="214" t="s">
        <v>848</v>
      </c>
      <c r="L108" s="273" t="s">
        <v>864</v>
      </c>
      <c r="M108" s="83"/>
      <c r="N108" s="60"/>
      <c r="O108" s="60"/>
      <c r="P108" s="60"/>
      <c r="Q108" s="60"/>
      <c r="R108" s="60"/>
      <c r="S108" s="60"/>
      <c r="T108" s="60"/>
      <c r="U108" s="60"/>
      <c r="V108" s="60"/>
      <c r="W108" s="83"/>
      <c r="X108" s="46" t="s">
        <v>759</v>
      </c>
      <c r="Y108" s="12" t="s">
        <v>779</v>
      </c>
    </row>
    <row r="109" spans="1:25" ht="30.75" customHeight="1" x14ac:dyDescent="0.25">
      <c r="A109" s="47" t="s">
        <v>37</v>
      </c>
      <c r="B109" s="46" t="s">
        <v>26</v>
      </c>
      <c r="C109" s="348" t="s">
        <v>302</v>
      </c>
      <c r="D109" s="348"/>
      <c r="E109" s="348"/>
      <c r="F109" s="348"/>
      <c r="G109" s="348"/>
      <c r="H109" s="348"/>
      <c r="I109" s="349"/>
      <c r="J109" s="349"/>
      <c r="K109" s="349"/>
      <c r="L109" s="349"/>
      <c r="M109" s="349"/>
      <c r="N109" s="349"/>
      <c r="O109" s="349"/>
      <c r="P109" s="349"/>
      <c r="Q109" s="349"/>
      <c r="R109" s="349"/>
      <c r="S109" s="349"/>
      <c r="T109" s="349"/>
      <c r="U109" s="349"/>
      <c r="V109" s="349"/>
      <c r="W109" s="349"/>
      <c r="X109" s="12"/>
      <c r="Y109" s="12"/>
    </row>
    <row r="110" spans="1:25" s="56" customFormat="1" ht="407.25" customHeight="1" x14ac:dyDescent="0.25">
      <c r="A110" s="9" t="s">
        <v>259</v>
      </c>
      <c r="B110" s="66" t="s">
        <v>278</v>
      </c>
      <c r="C110" s="66" t="s">
        <v>721</v>
      </c>
      <c r="D110" s="29" t="s">
        <v>593</v>
      </c>
      <c r="E110" s="66" t="s">
        <v>281</v>
      </c>
      <c r="F110" s="66" t="s">
        <v>294</v>
      </c>
      <c r="G110" s="83" t="s">
        <v>289</v>
      </c>
      <c r="H110" s="83" t="s">
        <v>608</v>
      </c>
      <c r="I110" s="83">
        <v>100</v>
      </c>
      <c r="J110" s="83">
        <v>100</v>
      </c>
      <c r="K110" s="214">
        <v>100</v>
      </c>
      <c r="L110" s="214" t="s">
        <v>901</v>
      </c>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73.25" x14ac:dyDescent="0.25">
      <c r="A111" s="9" t="s">
        <v>279</v>
      </c>
      <c r="B111" s="66" t="s">
        <v>280</v>
      </c>
      <c r="C111" s="66" t="s">
        <v>595</v>
      </c>
      <c r="D111" s="29" t="s">
        <v>596</v>
      </c>
      <c r="E111" s="66" t="s">
        <v>282</v>
      </c>
      <c r="F111" s="66" t="s">
        <v>453</v>
      </c>
      <c r="G111" s="83" t="s">
        <v>444</v>
      </c>
      <c r="H111" s="83" t="s">
        <v>597</v>
      </c>
      <c r="I111" s="83">
        <v>3</v>
      </c>
      <c r="J111" s="83">
        <v>3</v>
      </c>
      <c r="K111" s="214">
        <v>3</v>
      </c>
      <c r="L111" s="214" t="s">
        <v>902</v>
      </c>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94.5" x14ac:dyDescent="0.25">
      <c r="A112" s="9" t="s">
        <v>283</v>
      </c>
      <c r="B112" s="66" t="s">
        <v>284</v>
      </c>
      <c r="C112" s="66" t="s">
        <v>598</v>
      </c>
      <c r="D112" s="29" t="s">
        <v>599</v>
      </c>
      <c r="E112" s="66" t="s">
        <v>694</v>
      </c>
      <c r="F112" s="66" t="s">
        <v>301</v>
      </c>
      <c r="G112" s="83" t="s">
        <v>445</v>
      </c>
      <c r="H112" s="83" t="s">
        <v>600</v>
      </c>
      <c r="I112" s="116">
        <v>80</v>
      </c>
      <c r="J112" s="116">
        <v>80</v>
      </c>
      <c r="K112" s="167">
        <v>100</v>
      </c>
      <c r="L112" s="167" t="s">
        <v>903</v>
      </c>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36.25" x14ac:dyDescent="0.25">
      <c r="A113" s="57" t="s">
        <v>285</v>
      </c>
      <c r="B113" s="66" t="s">
        <v>288</v>
      </c>
      <c r="C113" s="66" t="s">
        <v>601</v>
      </c>
      <c r="D113" s="29" t="s">
        <v>593</v>
      </c>
      <c r="E113" s="66" t="s">
        <v>286</v>
      </c>
      <c r="F113" s="66" t="s">
        <v>435</v>
      </c>
      <c r="G113" s="83" t="s">
        <v>602</v>
      </c>
      <c r="H113" s="83" t="s">
        <v>603</v>
      </c>
      <c r="I113" s="116">
        <v>15</v>
      </c>
      <c r="J113" s="116">
        <v>15</v>
      </c>
      <c r="K113" s="167"/>
      <c r="L113" s="167" t="s">
        <v>924</v>
      </c>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x14ac:dyDescent="0.25">
      <c r="A114" s="9" t="s">
        <v>292</v>
      </c>
      <c r="B114" s="66" t="s">
        <v>293</v>
      </c>
      <c r="C114" s="66" t="s">
        <v>291</v>
      </c>
      <c r="D114" s="29" t="s">
        <v>593</v>
      </c>
      <c r="E114" s="66" t="s">
        <v>295</v>
      </c>
      <c r="F114" s="66" t="s">
        <v>290</v>
      </c>
      <c r="G114" s="83" t="s">
        <v>604</v>
      </c>
      <c r="H114" s="83" t="s">
        <v>605</v>
      </c>
      <c r="I114" s="116">
        <v>45</v>
      </c>
      <c r="J114" s="116">
        <v>68</v>
      </c>
      <c r="K114" s="167">
        <v>10</v>
      </c>
      <c r="L114" s="167" t="s">
        <v>904</v>
      </c>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74" customHeight="1" x14ac:dyDescent="0.25">
      <c r="A115" s="9" t="s">
        <v>297</v>
      </c>
      <c r="B115" s="66" t="s">
        <v>296</v>
      </c>
      <c r="C115" s="66" t="s">
        <v>722</v>
      </c>
      <c r="D115" s="29" t="s">
        <v>593</v>
      </c>
      <c r="E115" s="66" t="s">
        <v>695</v>
      </c>
      <c r="F115" s="24" t="s">
        <v>287</v>
      </c>
      <c r="G115" s="83" t="s">
        <v>606</v>
      </c>
      <c r="H115" s="83" t="s">
        <v>607</v>
      </c>
      <c r="I115" s="116">
        <v>1</v>
      </c>
      <c r="J115" s="116">
        <v>1</v>
      </c>
      <c r="K115" s="167">
        <v>1</v>
      </c>
      <c r="L115" s="167" t="s">
        <v>937</v>
      </c>
      <c r="M115" s="116">
        <v>1</v>
      </c>
      <c r="N115" s="116">
        <v>2</v>
      </c>
      <c r="O115" s="116">
        <v>2</v>
      </c>
      <c r="P115" s="116">
        <v>3</v>
      </c>
      <c r="Q115" s="116">
        <v>3</v>
      </c>
      <c r="R115" s="116">
        <v>3</v>
      </c>
      <c r="S115" s="116">
        <v>4</v>
      </c>
      <c r="T115" s="116">
        <v>4</v>
      </c>
      <c r="U115" s="116">
        <v>4</v>
      </c>
      <c r="V115" s="116">
        <v>5</v>
      </c>
      <c r="W115" s="116">
        <v>5</v>
      </c>
      <c r="X115" s="46" t="s">
        <v>759</v>
      </c>
      <c r="Y115" s="12" t="s">
        <v>594</v>
      </c>
    </row>
    <row r="116" spans="1:25" x14ac:dyDescent="0.25">
      <c r="A116" s="61"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customHeight="1" x14ac:dyDescent="0.25">
      <c r="A117" s="69" t="s">
        <v>300</v>
      </c>
      <c r="B117" s="80" t="s">
        <v>303</v>
      </c>
      <c r="C117" s="80" t="s">
        <v>443</v>
      </c>
      <c r="D117" s="70" t="s">
        <v>305</v>
      </c>
      <c r="E117" s="24" t="s">
        <v>304</v>
      </c>
      <c r="F117" s="182" t="s">
        <v>567</v>
      </c>
      <c r="G117" s="126" t="s">
        <v>321</v>
      </c>
      <c r="H117" s="134" t="s">
        <v>751</v>
      </c>
      <c r="I117" s="133">
        <v>30</v>
      </c>
      <c r="J117" s="127">
        <v>35</v>
      </c>
      <c r="K117" s="274">
        <v>35</v>
      </c>
      <c r="L117" s="274" t="s">
        <v>878</v>
      </c>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customHeight="1" x14ac:dyDescent="0.25">
      <c r="A118" s="73"/>
      <c r="B118" s="55"/>
      <c r="C118" s="55"/>
      <c r="D118" s="70" t="s">
        <v>305</v>
      </c>
      <c r="E118" s="24" t="s">
        <v>308</v>
      </c>
      <c r="F118" s="182" t="s">
        <v>568</v>
      </c>
      <c r="G118" s="126" t="s">
        <v>322</v>
      </c>
      <c r="H118" s="134" t="s">
        <v>569</v>
      </c>
      <c r="I118" s="133">
        <v>20</v>
      </c>
      <c r="J118" s="127">
        <v>20</v>
      </c>
      <c r="K118" s="274">
        <v>20</v>
      </c>
      <c r="L118" s="274" t="s">
        <v>879</v>
      </c>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customHeight="1" x14ac:dyDescent="0.25">
      <c r="A119" s="74" t="s">
        <v>307</v>
      </c>
      <c r="B119" s="24" t="s">
        <v>306</v>
      </c>
      <c r="C119" s="24" t="s">
        <v>730</v>
      </c>
      <c r="D119" s="70" t="s">
        <v>305</v>
      </c>
      <c r="E119" s="24" t="s">
        <v>570</v>
      </c>
      <c r="F119" s="182" t="s">
        <v>309</v>
      </c>
      <c r="G119" s="126" t="s">
        <v>323</v>
      </c>
      <c r="H119" s="134" t="s">
        <v>571</v>
      </c>
      <c r="I119" s="133">
        <v>3</v>
      </c>
      <c r="J119" s="127">
        <v>5</v>
      </c>
      <c r="K119" s="274">
        <v>5</v>
      </c>
      <c r="L119" s="274" t="s">
        <v>880</v>
      </c>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x14ac:dyDescent="0.25">
      <c r="A120" s="75" t="s">
        <v>310</v>
      </c>
      <c r="B120" s="80" t="s">
        <v>311</v>
      </c>
      <c r="C120" s="80" t="s">
        <v>609</v>
      </c>
      <c r="D120" s="70" t="s">
        <v>305</v>
      </c>
      <c r="E120" s="24" t="s">
        <v>313</v>
      </c>
      <c r="F120" s="182" t="s">
        <v>312</v>
      </c>
      <c r="G120" s="126" t="s">
        <v>324</v>
      </c>
      <c r="H120" s="134" t="s">
        <v>572</v>
      </c>
      <c r="I120" s="133">
        <v>8</v>
      </c>
      <c r="J120" s="127">
        <v>8</v>
      </c>
      <c r="K120" s="274">
        <v>8</v>
      </c>
      <c r="L120" s="274" t="s">
        <v>881</v>
      </c>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customHeight="1" x14ac:dyDescent="0.25">
      <c r="A121" s="76"/>
      <c r="B121" s="55"/>
      <c r="C121" s="55"/>
      <c r="D121" s="70" t="s">
        <v>305</v>
      </c>
      <c r="E121" s="24" t="s">
        <v>314</v>
      </c>
      <c r="F121" s="182" t="s">
        <v>573</v>
      </c>
      <c r="G121" s="126" t="s">
        <v>325</v>
      </c>
      <c r="H121" s="134" t="s">
        <v>574</v>
      </c>
      <c r="I121" s="133">
        <v>95</v>
      </c>
      <c r="J121" s="127">
        <v>95</v>
      </c>
      <c r="K121" s="274">
        <v>95</v>
      </c>
      <c r="L121" s="274" t="s">
        <v>882</v>
      </c>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362.25" x14ac:dyDescent="0.25">
      <c r="A122" s="247" t="s">
        <v>315</v>
      </c>
      <c r="B122" s="234" t="s">
        <v>316</v>
      </c>
      <c r="C122" s="234" t="s">
        <v>447</v>
      </c>
      <c r="D122" s="70" t="s">
        <v>305</v>
      </c>
      <c r="E122" s="24" t="s">
        <v>317</v>
      </c>
      <c r="F122" s="24" t="s">
        <v>670</v>
      </c>
      <c r="G122" s="126" t="s">
        <v>326</v>
      </c>
      <c r="H122" s="134" t="s">
        <v>446</v>
      </c>
      <c r="I122" s="133">
        <v>30</v>
      </c>
      <c r="J122" s="127">
        <v>32</v>
      </c>
      <c r="K122" s="274">
        <v>32</v>
      </c>
      <c r="L122" s="274" t="s">
        <v>883</v>
      </c>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customHeight="1" x14ac:dyDescent="0.25">
      <c r="A123" s="247"/>
      <c r="B123" s="234"/>
      <c r="C123" s="234"/>
      <c r="D123" s="82" t="s">
        <v>305</v>
      </c>
      <c r="E123" s="80" t="s">
        <v>575</v>
      </c>
      <c r="F123" s="174" t="s">
        <v>810</v>
      </c>
      <c r="G123" s="126" t="s">
        <v>333</v>
      </c>
      <c r="H123" s="134" t="s">
        <v>671</v>
      </c>
      <c r="I123" s="133">
        <v>0</v>
      </c>
      <c r="J123" s="127">
        <v>0</v>
      </c>
      <c r="K123" s="274">
        <v>0</v>
      </c>
      <c r="L123" s="274"/>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customHeight="1" x14ac:dyDescent="0.25">
      <c r="A124" s="247"/>
      <c r="B124" s="234"/>
      <c r="C124" s="234"/>
      <c r="D124" s="78"/>
      <c r="E124" s="55"/>
      <c r="F124" s="55"/>
      <c r="G124" s="126" t="s">
        <v>334</v>
      </c>
      <c r="H124" s="134" t="s">
        <v>672</v>
      </c>
      <c r="I124" s="133">
        <v>0</v>
      </c>
      <c r="J124" s="127">
        <v>0</v>
      </c>
      <c r="K124" s="274">
        <v>10</v>
      </c>
      <c r="L124" s="274" t="s">
        <v>884</v>
      </c>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x14ac:dyDescent="0.25">
      <c r="A125" s="247"/>
      <c r="B125" s="234"/>
      <c r="C125" s="234"/>
      <c r="D125" s="70" t="s">
        <v>305</v>
      </c>
      <c r="E125" s="24" t="s">
        <v>576</v>
      </c>
      <c r="F125" s="24" t="s">
        <v>577</v>
      </c>
      <c r="G125" s="126" t="s">
        <v>586</v>
      </c>
      <c r="H125" s="134" t="s">
        <v>611</v>
      </c>
      <c r="I125" s="133">
        <v>80</v>
      </c>
      <c r="J125" s="127">
        <v>80</v>
      </c>
      <c r="K125" s="274">
        <v>85</v>
      </c>
      <c r="L125" s="274" t="s">
        <v>885</v>
      </c>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customHeight="1" x14ac:dyDescent="0.25">
      <c r="A126" s="95" t="s">
        <v>319</v>
      </c>
      <c r="B126" s="24" t="s">
        <v>318</v>
      </c>
      <c r="C126" s="24" t="s">
        <v>610</v>
      </c>
      <c r="D126" s="70" t="s">
        <v>305</v>
      </c>
      <c r="E126" s="24" t="s">
        <v>320</v>
      </c>
      <c r="F126" s="24" t="s">
        <v>752</v>
      </c>
      <c r="G126" s="126" t="s">
        <v>587</v>
      </c>
      <c r="H126" s="134" t="s">
        <v>676</v>
      </c>
      <c r="I126" s="126">
        <v>40</v>
      </c>
      <c r="J126" s="126">
        <v>40</v>
      </c>
      <c r="K126" s="275">
        <v>40</v>
      </c>
      <c r="L126" s="275" t="s">
        <v>886</v>
      </c>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customHeight="1" x14ac:dyDescent="0.25">
      <c r="A127" s="75" t="s">
        <v>327</v>
      </c>
      <c r="B127" s="80" t="s">
        <v>328</v>
      </c>
      <c r="C127" s="80" t="s">
        <v>668</v>
      </c>
      <c r="D127" s="70" t="s">
        <v>305</v>
      </c>
      <c r="E127" s="24" t="s">
        <v>335</v>
      </c>
      <c r="F127" s="24" t="s">
        <v>578</v>
      </c>
      <c r="G127" s="126" t="s">
        <v>588</v>
      </c>
      <c r="H127" s="134" t="s">
        <v>579</v>
      </c>
      <c r="I127" s="133">
        <v>50</v>
      </c>
      <c r="J127" s="127">
        <v>50</v>
      </c>
      <c r="K127" s="274">
        <v>50</v>
      </c>
      <c r="L127" s="274" t="s">
        <v>887</v>
      </c>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customHeight="1" x14ac:dyDescent="0.25">
      <c r="A128" s="79"/>
      <c r="B128" s="52"/>
      <c r="C128" s="52"/>
      <c r="D128" s="70" t="s">
        <v>305</v>
      </c>
      <c r="E128" s="24" t="s">
        <v>580</v>
      </c>
      <c r="F128" s="24" t="s">
        <v>753</v>
      </c>
      <c r="G128" s="126" t="s">
        <v>589</v>
      </c>
      <c r="H128" s="134" t="s">
        <v>673</v>
      </c>
      <c r="I128" s="133">
        <v>50</v>
      </c>
      <c r="J128" s="127">
        <v>50</v>
      </c>
      <c r="K128" s="274">
        <v>50</v>
      </c>
      <c r="L128" s="274" t="s">
        <v>888</v>
      </c>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customHeight="1" x14ac:dyDescent="0.25">
      <c r="A129" s="79"/>
      <c r="B129" s="52"/>
      <c r="C129" s="52"/>
      <c r="D129" s="70" t="s">
        <v>771</v>
      </c>
      <c r="E129" s="24" t="s">
        <v>612</v>
      </c>
      <c r="F129" s="24" t="s">
        <v>613</v>
      </c>
      <c r="G129" s="126" t="s">
        <v>590</v>
      </c>
      <c r="H129" s="134" t="s">
        <v>772</v>
      </c>
      <c r="I129" s="133">
        <v>70</v>
      </c>
      <c r="J129" s="127">
        <v>73</v>
      </c>
      <c r="K129" s="274">
        <v>73</v>
      </c>
      <c r="L129" s="274" t="s">
        <v>865</v>
      </c>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customHeight="1" x14ac:dyDescent="0.25">
      <c r="A130" s="79"/>
      <c r="B130" s="52"/>
      <c r="C130" s="52"/>
      <c r="D130" s="243" t="s">
        <v>771</v>
      </c>
      <c r="E130" s="242" t="s">
        <v>614</v>
      </c>
      <c r="F130" s="242" t="s">
        <v>615</v>
      </c>
      <c r="G130" s="155" t="s">
        <v>617</v>
      </c>
      <c r="H130" s="155" t="s">
        <v>774</v>
      </c>
      <c r="I130" s="155">
        <v>0</v>
      </c>
      <c r="J130" s="155">
        <v>0.25</v>
      </c>
      <c r="K130" s="276">
        <v>0.5</v>
      </c>
      <c r="L130" s="276" t="s">
        <v>866</v>
      </c>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87" customHeight="1" x14ac:dyDescent="0.25">
      <c r="A131" s="247"/>
      <c r="B131" s="234"/>
      <c r="C131" s="234"/>
      <c r="D131" s="241" t="s">
        <v>771</v>
      </c>
      <c r="E131" s="234" t="s">
        <v>616</v>
      </c>
      <c r="F131" s="234" t="s">
        <v>619</v>
      </c>
      <c r="G131" s="251"/>
      <c r="H131" s="251"/>
      <c r="I131" s="251"/>
      <c r="J131" s="255"/>
      <c r="K131" s="255"/>
      <c r="L131" s="281"/>
      <c r="M131" s="156"/>
      <c r="N131" s="157"/>
      <c r="O131" s="157"/>
      <c r="P131" s="157"/>
      <c r="Q131" s="157"/>
      <c r="R131" s="157"/>
      <c r="S131" s="157"/>
      <c r="T131" s="157"/>
      <c r="U131" s="157"/>
      <c r="V131" s="157"/>
      <c r="W131" s="156"/>
      <c r="X131" s="46" t="s">
        <v>759</v>
      </c>
      <c r="Y131" s="71" t="s">
        <v>773</v>
      </c>
    </row>
    <row r="132" spans="1:26" s="72" customFormat="1" ht="368.25" customHeight="1" x14ac:dyDescent="0.25">
      <c r="A132" s="261" t="s">
        <v>330</v>
      </c>
      <c r="B132" s="234" t="s">
        <v>329</v>
      </c>
      <c r="C132" s="234" t="s">
        <v>581</v>
      </c>
      <c r="D132" s="259" t="s">
        <v>305</v>
      </c>
      <c r="E132" s="234" t="s">
        <v>336</v>
      </c>
      <c r="F132" s="234" t="s">
        <v>723</v>
      </c>
      <c r="G132" s="251" t="s">
        <v>618</v>
      </c>
      <c r="H132" s="251" t="s">
        <v>674</v>
      </c>
      <c r="I132" s="127">
        <v>10</v>
      </c>
      <c r="J132" s="127">
        <v>10</v>
      </c>
      <c r="K132" s="274">
        <v>5</v>
      </c>
      <c r="L132" s="274" t="s">
        <v>889</v>
      </c>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x14ac:dyDescent="0.25">
      <c r="A133" s="73"/>
      <c r="B133" s="55"/>
      <c r="C133" s="55"/>
      <c r="D133" s="78"/>
      <c r="E133" s="55"/>
      <c r="F133" s="55"/>
      <c r="G133" s="156" t="s">
        <v>620</v>
      </c>
      <c r="H133" s="277" t="s">
        <v>667</v>
      </c>
      <c r="I133" s="278">
        <v>80</v>
      </c>
      <c r="J133" s="279">
        <v>80</v>
      </c>
      <c r="K133" s="280">
        <v>89</v>
      </c>
      <c r="L133" s="274" t="s">
        <v>890</v>
      </c>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x14ac:dyDescent="0.25">
      <c r="A134" s="74" t="s">
        <v>582</v>
      </c>
      <c r="B134" s="24" t="s">
        <v>583</v>
      </c>
      <c r="C134" s="24" t="s">
        <v>675</v>
      </c>
      <c r="D134" s="70" t="s">
        <v>305</v>
      </c>
      <c r="E134" s="24" t="s">
        <v>584</v>
      </c>
      <c r="F134" s="24" t="s">
        <v>585</v>
      </c>
      <c r="G134" s="126" t="s">
        <v>621</v>
      </c>
      <c r="H134" s="134" t="s">
        <v>669</v>
      </c>
      <c r="I134" s="133">
        <v>50</v>
      </c>
      <c r="J134" s="127">
        <v>50</v>
      </c>
      <c r="K134" s="274">
        <v>70</v>
      </c>
      <c r="L134" s="274" t="s">
        <v>891</v>
      </c>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x14ac:dyDescent="0.25">
      <c r="A135" s="261" t="s">
        <v>622</v>
      </c>
      <c r="B135" s="234" t="s">
        <v>624</v>
      </c>
      <c r="C135" s="234" t="s">
        <v>626</v>
      </c>
      <c r="D135" s="259" t="s">
        <v>771</v>
      </c>
      <c r="E135" s="234" t="s">
        <v>627</v>
      </c>
      <c r="F135" s="302" t="s">
        <v>626</v>
      </c>
      <c r="G135" s="251" t="s">
        <v>630</v>
      </c>
      <c r="H135" s="251" t="s">
        <v>775</v>
      </c>
      <c r="I135" s="133">
        <v>4</v>
      </c>
      <c r="J135" s="127">
        <v>5</v>
      </c>
      <c r="K135" s="274">
        <v>13</v>
      </c>
      <c r="L135" s="274" t="s">
        <v>867</v>
      </c>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x14ac:dyDescent="0.25">
      <c r="A136" s="261"/>
      <c r="B136" s="234"/>
      <c r="C136" s="234"/>
      <c r="D136" s="259"/>
      <c r="E136" s="260"/>
      <c r="F136" s="303"/>
      <c r="G136" s="251" t="s">
        <v>633</v>
      </c>
      <c r="H136" s="251" t="s">
        <v>776</v>
      </c>
      <c r="I136" s="133">
        <v>3</v>
      </c>
      <c r="J136" s="127">
        <v>5</v>
      </c>
      <c r="K136" s="274">
        <v>3</v>
      </c>
      <c r="L136" s="274" t="s">
        <v>868</v>
      </c>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x14ac:dyDescent="0.25">
      <c r="A137" s="261"/>
      <c r="B137" s="234"/>
      <c r="C137" s="234"/>
      <c r="D137" s="259"/>
      <c r="E137" s="260"/>
      <c r="F137" s="303"/>
      <c r="G137" s="251" t="s">
        <v>632</v>
      </c>
      <c r="H137" s="251" t="s">
        <v>780</v>
      </c>
      <c r="I137" s="134">
        <v>1.2</v>
      </c>
      <c r="J137" s="127">
        <v>3</v>
      </c>
      <c r="K137" s="274">
        <v>4</v>
      </c>
      <c r="L137" s="274" t="s">
        <v>873</v>
      </c>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x14ac:dyDescent="0.25">
      <c r="A138" s="261"/>
      <c r="B138" s="234"/>
      <c r="C138" s="234"/>
      <c r="D138" s="259" t="s">
        <v>782</v>
      </c>
      <c r="E138" s="260"/>
      <c r="F138" s="303"/>
      <c r="G138" s="251" t="s">
        <v>631</v>
      </c>
      <c r="H138" s="251" t="s">
        <v>783</v>
      </c>
      <c r="I138" s="133">
        <v>0</v>
      </c>
      <c r="J138" s="127">
        <v>3</v>
      </c>
      <c r="K138" s="274">
        <v>25</v>
      </c>
      <c r="L138" s="274" t="s">
        <v>874</v>
      </c>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x14ac:dyDescent="0.25">
      <c r="A139" s="69" t="s">
        <v>623</v>
      </c>
      <c r="B139" s="80" t="s">
        <v>625</v>
      </c>
      <c r="C139" s="24" t="s">
        <v>628</v>
      </c>
      <c r="D139" s="304" t="s">
        <v>771</v>
      </c>
      <c r="E139" s="24" t="s">
        <v>629</v>
      </c>
      <c r="F139" s="24" t="s">
        <v>628</v>
      </c>
      <c r="G139" s="126" t="s">
        <v>634</v>
      </c>
      <c r="H139" s="134" t="s">
        <v>777</v>
      </c>
      <c r="I139" s="133">
        <v>0</v>
      </c>
      <c r="J139" s="127">
        <v>1</v>
      </c>
      <c r="K139" s="274">
        <v>5</v>
      </c>
      <c r="L139" s="274" t="s">
        <v>869</v>
      </c>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x14ac:dyDescent="0.25">
      <c r="A140" s="77"/>
      <c r="B140" s="52"/>
      <c r="C140" s="24"/>
      <c r="D140" s="303"/>
      <c r="E140" s="24"/>
      <c r="F140" s="24"/>
      <c r="G140" s="126" t="s">
        <v>637</v>
      </c>
      <c r="H140" s="134" t="s">
        <v>778</v>
      </c>
      <c r="I140" s="133">
        <v>20</v>
      </c>
      <c r="J140" s="127">
        <v>30</v>
      </c>
      <c r="K140" s="274">
        <v>38</v>
      </c>
      <c r="L140" s="274" t="s">
        <v>870</v>
      </c>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customHeight="1" x14ac:dyDescent="0.25">
      <c r="A141" s="77"/>
      <c r="B141" s="52"/>
      <c r="C141" s="52"/>
      <c r="D141" s="305" t="s">
        <v>782</v>
      </c>
      <c r="E141" s="52"/>
      <c r="F141" s="52"/>
      <c r="G141" s="126" t="s">
        <v>636</v>
      </c>
      <c r="H141" s="134" t="s">
        <v>789</v>
      </c>
      <c r="I141" s="133">
        <v>5</v>
      </c>
      <c r="J141" s="127">
        <v>7</v>
      </c>
      <c r="K141" s="274">
        <v>7</v>
      </c>
      <c r="L141" s="274"/>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x14ac:dyDescent="0.25">
      <c r="A142" s="73"/>
      <c r="B142" s="55"/>
      <c r="C142" s="55"/>
      <c r="D142" s="306"/>
      <c r="E142" s="81"/>
      <c r="F142" s="55"/>
      <c r="G142" s="126" t="s">
        <v>635</v>
      </c>
      <c r="H142" s="134" t="s">
        <v>784</v>
      </c>
      <c r="I142" s="133">
        <v>0</v>
      </c>
      <c r="J142" s="127">
        <v>5</v>
      </c>
      <c r="K142" s="274">
        <v>30</v>
      </c>
      <c r="L142" s="274" t="s">
        <v>919</v>
      </c>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7"/>
      <c r="Y143" s="7"/>
    </row>
    <row r="144" spans="1:26" s="13" customFormat="1" ht="216" customHeight="1" x14ac:dyDescent="0.25">
      <c r="A144" s="57" t="s">
        <v>337</v>
      </c>
      <c r="B144" s="66" t="s">
        <v>513</v>
      </c>
      <c r="C144" s="83" t="s">
        <v>510</v>
      </c>
      <c r="D144" s="29" t="s">
        <v>806</v>
      </c>
      <c r="E144" s="66" t="s">
        <v>338</v>
      </c>
      <c r="F144" s="83" t="s">
        <v>511</v>
      </c>
      <c r="G144" s="83" t="s">
        <v>515</v>
      </c>
      <c r="H144" s="86" t="s">
        <v>764</v>
      </c>
      <c r="I144" s="86">
        <v>6.6</v>
      </c>
      <c r="J144" s="83">
        <v>6.6</v>
      </c>
      <c r="K144" s="214">
        <v>6</v>
      </c>
      <c r="L144" s="214" t="s">
        <v>871</v>
      </c>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x14ac:dyDescent="0.25">
      <c r="A145" s="57" t="s">
        <v>339</v>
      </c>
      <c r="B145" s="66" t="s">
        <v>340</v>
      </c>
      <c r="C145" s="83" t="s">
        <v>724</v>
      </c>
      <c r="D145" s="29" t="s">
        <v>806</v>
      </c>
      <c r="E145" s="66" t="s">
        <v>514</v>
      </c>
      <c r="F145" s="83" t="s">
        <v>512</v>
      </c>
      <c r="G145" s="83" t="s">
        <v>516</v>
      </c>
      <c r="H145" s="83" t="s">
        <v>765</v>
      </c>
      <c r="I145" s="83">
        <v>2.5</v>
      </c>
      <c r="J145" s="83">
        <v>2.5</v>
      </c>
      <c r="K145" s="214">
        <v>2.5</v>
      </c>
      <c r="L145" s="214" t="s">
        <v>833</v>
      </c>
      <c r="M145" s="83">
        <v>2.5</v>
      </c>
      <c r="N145" s="83">
        <v>2.6</v>
      </c>
      <c r="O145" s="83">
        <v>2.8</v>
      </c>
      <c r="P145" s="83">
        <v>3</v>
      </c>
      <c r="Q145" s="83">
        <v>3</v>
      </c>
      <c r="R145" s="83">
        <v>3</v>
      </c>
      <c r="S145" s="83">
        <v>3.5</v>
      </c>
      <c r="T145" s="83">
        <v>3.5</v>
      </c>
      <c r="U145" s="83">
        <v>4</v>
      </c>
      <c r="V145" s="83">
        <v>4.5</v>
      </c>
      <c r="W145" s="83">
        <v>6</v>
      </c>
      <c r="X145" s="46" t="s">
        <v>759</v>
      </c>
      <c r="Y145" s="12" t="s">
        <v>807</v>
      </c>
    </row>
    <row r="146" spans="1:25" x14ac:dyDescent="0.25">
      <c r="A146" s="61"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x14ac:dyDescent="0.25">
      <c r="A147" s="58" t="s">
        <v>342</v>
      </c>
      <c r="B147" s="66" t="s">
        <v>343</v>
      </c>
      <c r="C147" s="24" t="s">
        <v>505</v>
      </c>
      <c r="D147" s="29" t="s">
        <v>344</v>
      </c>
      <c r="E147" s="66" t="s">
        <v>346</v>
      </c>
      <c r="F147" s="66" t="s">
        <v>345</v>
      </c>
      <c r="G147" s="83" t="s">
        <v>352</v>
      </c>
      <c r="H147" s="86" t="s">
        <v>506</v>
      </c>
      <c r="I147" s="181">
        <v>40</v>
      </c>
      <c r="J147" s="181">
        <v>40</v>
      </c>
      <c r="K147" s="211">
        <v>40</v>
      </c>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x14ac:dyDescent="0.25">
      <c r="A148" s="67" t="s">
        <v>349</v>
      </c>
      <c r="B148" s="66" t="s">
        <v>347</v>
      </c>
      <c r="C148" s="66" t="s">
        <v>448</v>
      </c>
      <c r="D148" s="29" t="s">
        <v>344</v>
      </c>
      <c r="E148" s="66" t="s">
        <v>348</v>
      </c>
      <c r="F148" s="66" t="s">
        <v>436</v>
      </c>
      <c r="G148" s="83" t="s">
        <v>353</v>
      </c>
      <c r="H148" s="86" t="s">
        <v>507</v>
      </c>
      <c r="I148" s="83">
        <v>0.7</v>
      </c>
      <c r="J148" s="181">
        <v>1</v>
      </c>
      <c r="K148" s="211">
        <v>1</v>
      </c>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x14ac:dyDescent="0.25">
      <c r="A149" s="67" t="s">
        <v>350</v>
      </c>
      <c r="B149" s="66" t="s">
        <v>707</v>
      </c>
      <c r="C149" s="66" t="s">
        <v>725</v>
      </c>
      <c r="D149" s="29" t="s">
        <v>344</v>
      </c>
      <c r="E149" s="66" t="s">
        <v>708</v>
      </c>
      <c r="F149" s="66" t="s">
        <v>508</v>
      </c>
      <c r="G149" s="83" t="s">
        <v>509</v>
      </c>
      <c r="H149" s="86" t="s">
        <v>351</v>
      </c>
      <c r="I149" s="86">
        <v>0.6</v>
      </c>
      <c r="J149" s="181">
        <v>1</v>
      </c>
      <c r="K149" s="211">
        <v>1</v>
      </c>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x14ac:dyDescent="0.25">
      <c r="A150" s="61"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x14ac:dyDescent="0.25">
      <c r="A151" s="85" t="s">
        <v>354</v>
      </c>
      <c r="B151" s="83" t="s">
        <v>355</v>
      </c>
      <c r="C151" s="83" t="s">
        <v>531</v>
      </c>
      <c r="D151" s="29" t="s">
        <v>740</v>
      </c>
      <c r="E151" s="83" t="s">
        <v>357</v>
      </c>
      <c r="F151" s="66" t="s">
        <v>532</v>
      </c>
      <c r="G151" s="83" t="s">
        <v>364</v>
      </c>
      <c r="H151" s="86" t="s">
        <v>535</v>
      </c>
      <c r="I151" s="115">
        <v>60</v>
      </c>
      <c r="J151" s="116">
        <v>61</v>
      </c>
      <c r="K151" s="167">
        <v>61</v>
      </c>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x14ac:dyDescent="0.25">
      <c r="A152" s="85" t="s">
        <v>358</v>
      </c>
      <c r="B152" s="87" t="s">
        <v>360</v>
      </c>
      <c r="C152" s="87" t="s">
        <v>449</v>
      </c>
      <c r="D152" s="237" t="s">
        <v>740</v>
      </c>
      <c r="E152" s="246" t="s">
        <v>359</v>
      </c>
      <c r="F152" s="228" t="s">
        <v>533</v>
      </c>
      <c r="G152" s="246" t="s">
        <v>365</v>
      </c>
      <c r="H152" s="245" t="s">
        <v>536</v>
      </c>
      <c r="I152" s="254">
        <v>210</v>
      </c>
      <c r="J152" s="253">
        <v>210</v>
      </c>
      <c r="K152" s="220">
        <v>210</v>
      </c>
      <c r="L152" s="253"/>
      <c r="M152" s="253">
        <v>250</v>
      </c>
      <c r="N152" s="253">
        <v>270</v>
      </c>
      <c r="O152" s="253">
        <v>350</v>
      </c>
      <c r="P152" s="253">
        <v>450</v>
      </c>
      <c r="Q152" s="253">
        <v>500</v>
      </c>
      <c r="R152" s="253">
        <v>550</v>
      </c>
      <c r="S152" s="253">
        <v>600</v>
      </c>
      <c r="T152" s="253">
        <v>650</v>
      </c>
      <c r="U152" s="253">
        <v>700</v>
      </c>
      <c r="V152" s="253">
        <v>750</v>
      </c>
      <c r="W152" s="253">
        <v>800</v>
      </c>
      <c r="X152" s="229" t="s">
        <v>759</v>
      </c>
      <c r="Y152" s="248" t="s">
        <v>462</v>
      </c>
    </row>
    <row r="153" spans="1:25" ht="150.75" customHeight="1" x14ac:dyDescent="0.25">
      <c r="A153" s="244"/>
      <c r="B153" s="244"/>
      <c r="C153" s="244"/>
      <c r="D153" s="235" t="s">
        <v>740</v>
      </c>
      <c r="E153" s="244" t="s">
        <v>361</v>
      </c>
      <c r="F153" s="240" t="s">
        <v>534</v>
      </c>
      <c r="G153" s="244" t="s">
        <v>366</v>
      </c>
      <c r="H153" s="244" t="s">
        <v>363</v>
      </c>
      <c r="I153" s="249">
        <v>60</v>
      </c>
      <c r="J153" s="249">
        <v>61</v>
      </c>
      <c r="K153" s="167">
        <v>61</v>
      </c>
      <c r="L153" s="249"/>
      <c r="M153" s="249">
        <v>62</v>
      </c>
      <c r="N153" s="249">
        <v>63</v>
      </c>
      <c r="O153" s="249">
        <v>64</v>
      </c>
      <c r="P153" s="249">
        <v>65</v>
      </c>
      <c r="Q153" s="249">
        <v>66</v>
      </c>
      <c r="R153" s="249">
        <v>67</v>
      </c>
      <c r="S153" s="249">
        <v>67</v>
      </c>
      <c r="T153" s="249">
        <v>68</v>
      </c>
      <c r="U153" s="249">
        <v>69</v>
      </c>
      <c r="V153" s="249">
        <v>69</v>
      </c>
      <c r="W153" s="249">
        <v>0.7</v>
      </c>
      <c r="X153" s="236" t="s">
        <v>759</v>
      </c>
      <c r="Y153" s="236" t="s">
        <v>462</v>
      </c>
    </row>
    <row r="154" spans="1:25" ht="236.25" customHeight="1" x14ac:dyDescent="0.25">
      <c r="A154" s="244"/>
      <c r="B154" s="244"/>
      <c r="C154" s="244"/>
      <c r="D154" s="235" t="s">
        <v>740</v>
      </c>
      <c r="E154" s="244" t="s">
        <v>362</v>
      </c>
      <c r="F154" s="232" t="s">
        <v>726</v>
      </c>
      <c r="G154" s="238"/>
      <c r="H154" s="238"/>
      <c r="I154" s="249"/>
      <c r="J154" s="249"/>
      <c r="K154" s="249"/>
      <c r="L154" s="167" t="s">
        <v>920</v>
      </c>
      <c r="M154" s="249"/>
      <c r="N154" s="249"/>
      <c r="O154" s="249"/>
      <c r="P154" s="249"/>
      <c r="Q154" s="249"/>
      <c r="R154" s="249"/>
      <c r="S154" s="249"/>
      <c r="T154" s="249"/>
      <c r="U154" s="249"/>
      <c r="V154" s="249"/>
      <c r="W154" s="249"/>
      <c r="X154" s="236" t="s">
        <v>759</v>
      </c>
      <c r="Y154" s="236" t="s">
        <v>462</v>
      </c>
    </row>
    <row r="155" spans="1:25" s="13" customFormat="1" ht="348.75" customHeight="1" x14ac:dyDescent="0.25">
      <c r="A155" s="85" t="s">
        <v>367</v>
      </c>
      <c r="B155" s="87" t="s">
        <v>368</v>
      </c>
      <c r="C155" s="87" t="s">
        <v>523</v>
      </c>
      <c r="D155" s="29" t="s">
        <v>522</v>
      </c>
      <c r="E155" s="83" t="s">
        <v>369</v>
      </c>
      <c r="F155" s="66" t="s">
        <v>437</v>
      </c>
      <c r="G155" s="83" t="s">
        <v>375</v>
      </c>
      <c r="H155" s="86" t="s">
        <v>527</v>
      </c>
      <c r="I155" s="115">
        <v>52</v>
      </c>
      <c r="J155" s="116">
        <v>54</v>
      </c>
      <c r="K155" s="167">
        <v>54</v>
      </c>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customHeight="1" x14ac:dyDescent="0.25">
      <c r="A156" s="88"/>
      <c r="B156" s="89"/>
      <c r="C156" s="89"/>
      <c r="D156" s="29" t="s">
        <v>521</v>
      </c>
      <c r="E156" s="83" t="s">
        <v>370</v>
      </c>
      <c r="F156" s="66" t="s">
        <v>372</v>
      </c>
      <c r="G156" s="83" t="s">
        <v>376</v>
      </c>
      <c r="H156" s="86" t="s">
        <v>678</v>
      </c>
      <c r="I156" s="115">
        <v>7</v>
      </c>
      <c r="J156" s="116">
        <v>8</v>
      </c>
      <c r="K156" s="167">
        <v>9</v>
      </c>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x14ac:dyDescent="0.25">
      <c r="A157" s="90"/>
      <c r="B157" s="91"/>
      <c r="C157" s="91"/>
      <c r="D157" s="29" t="s">
        <v>521</v>
      </c>
      <c r="E157" s="83" t="s">
        <v>371</v>
      </c>
      <c r="F157" s="34" t="s">
        <v>524</v>
      </c>
      <c r="G157" s="83" t="s">
        <v>378</v>
      </c>
      <c r="H157" s="86" t="s">
        <v>731</v>
      </c>
      <c r="I157" s="115">
        <v>10</v>
      </c>
      <c r="J157" s="116">
        <v>12</v>
      </c>
      <c r="K157" s="167">
        <v>12</v>
      </c>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x14ac:dyDescent="0.25">
      <c r="A158" s="85" t="s">
        <v>377</v>
      </c>
      <c r="B158" s="87" t="s">
        <v>373</v>
      </c>
      <c r="C158" s="87" t="s">
        <v>677</v>
      </c>
      <c r="D158" s="82" t="s">
        <v>356</v>
      </c>
      <c r="E158" s="87" t="s">
        <v>374</v>
      </c>
      <c r="F158" s="102" t="s">
        <v>525</v>
      </c>
      <c r="G158" s="83" t="s">
        <v>559</v>
      </c>
      <c r="H158" s="86" t="s">
        <v>526</v>
      </c>
      <c r="I158" s="166">
        <v>20</v>
      </c>
      <c r="J158" s="167">
        <v>23</v>
      </c>
      <c r="K158" s="167">
        <v>23</v>
      </c>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64" t="s">
        <v>415</v>
      </c>
      <c r="B159" s="65"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customHeight="1" x14ac:dyDescent="0.25">
      <c r="A161" s="66" t="s">
        <v>418</v>
      </c>
      <c r="B161" s="66" t="s">
        <v>419</v>
      </c>
      <c r="C161" s="24" t="s">
        <v>487</v>
      </c>
      <c r="D161" s="29" t="s">
        <v>732</v>
      </c>
      <c r="E161" s="66" t="s">
        <v>483</v>
      </c>
      <c r="F161" s="66" t="s">
        <v>733</v>
      </c>
      <c r="G161" s="126" t="s">
        <v>440</v>
      </c>
      <c r="H161" s="126" t="s">
        <v>528</v>
      </c>
      <c r="I161" s="126">
        <v>59.5</v>
      </c>
      <c r="J161" s="83">
        <v>67.3</v>
      </c>
      <c r="K161" s="214">
        <v>68.91</v>
      </c>
      <c r="L161" s="214" t="s">
        <v>875</v>
      </c>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84.25" customHeight="1" x14ac:dyDescent="0.25">
      <c r="A162" s="58"/>
      <c r="B162" s="23"/>
      <c r="C162" s="52"/>
      <c r="D162" s="51" t="s">
        <v>734</v>
      </c>
      <c r="E162" s="23" t="s">
        <v>484</v>
      </c>
      <c r="F162" s="23" t="s">
        <v>529</v>
      </c>
      <c r="G162" s="89"/>
      <c r="H162" s="89"/>
      <c r="I162" s="89"/>
      <c r="J162" s="89"/>
      <c r="K162" s="283"/>
      <c r="L162" s="283" t="s">
        <v>922</v>
      </c>
      <c r="M162" s="89"/>
      <c r="N162" s="89"/>
      <c r="O162" s="89"/>
      <c r="P162" s="89"/>
      <c r="Q162" s="89"/>
      <c r="R162" s="89"/>
      <c r="S162" s="89"/>
      <c r="T162" s="89"/>
      <c r="U162" s="89"/>
      <c r="V162" s="89"/>
      <c r="W162" s="89"/>
      <c r="X162" s="100" t="s">
        <v>755</v>
      </c>
      <c r="Y162" s="12" t="s">
        <v>464</v>
      </c>
    </row>
    <row r="163" spans="1:25" s="13" customFormat="1" ht="372" customHeight="1" x14ac:dyDescent="0.25">
      <c r="A163" s="66"/>
      <c r="B163" s="66"/>
      <c r="C163" s="24"/>
      <c r="D163" s="29" t="s">
        <v>734</v>
      </c>
      <c r="E163" s="66" t="s">
        <v>485</v>
      </c>
      <c r="F163" s="66" t="s">
        <v>768</v>
      </c>
      <c r="G163" s="83"/>
      <c r="H163" s="83"/>
      <c r="I163" s="83"/>
      <c r="J163" s="83"/>
      <c r="K163" s="214"/>
      <c r="L163" s="284" t="s">
        <v>921</v>
      </c>
      <c r="M163" s="83"/>
      <c r="N163" s="83"/>
      <c r="O163" s="83"/>
      <c r="P163" s="83"/>
      <c r="Q163" s="83"/>
      <c r="R163" s="83"/>
      <c r="S163" s="83"/>
      <c r="T163" s="83"/>
      <c r="U163" s="83"/>
      <c r="V163" s="83"/>
      <c r="W163" s="83"/>
      <c r="X163" s="46" t="s">
        <v>756</v>
      </c>
      <c r="Y163" s="12" t="s">
        <v>769</v>
      </c>
    </row>
    <row r="164" spans="1:25" s="13" customFormat="1" ht="390" customHeight="1" x14ac:dyDescent="0.25">
      <c r="A164" s="58" t="s">
        <v>420</v>
      </c>
      <c r="B164" s="18" t="s">
        <v>421</v>
      </c>
      <c r="C164" s="55" t="s">
        <v>385</v>
      </c>
      <c r="D164" s="54" t="s">
        <v>57</v>
      </c>
      <c r="E164" s="18" t="s">
        <v>486</v>
      </c>
      <c r="F164" s="18" t="s">
        <v>754</v>
      </c>
      <c r="G164" s="91" t="s">
        <v>926</v>
      </c>
      <c r="H164" s="91"/>
      <c r="I164" s="91"/>
      <c r="J164" s="91"/>
      <c r="K164" s="91"/>
      <c r="L164" s="273" t="s">
        <v>925</v>
      </c>
      <c r="M164" s="91"/>
      <c r="N164" s="91"/>
      <c r="O164" s="91"/>
      <c r="P164" s="91"/>
      <c r="Q164" s="91"/>
      <c r="R164" s="91"/>
      <c r="S164" s="91"/>
      <c r="T164" s="91"/>
      <c r="U164" s="91"/>
      <c r="V164" s="91"/>
      <c r="W164" s="91"/>
      <c r="X164" s="32" t="s">
        <v>755</v>
      </c>
      <c r="Y164" s="12" t="s">
        <v>464</v>
      </c>
    </row>
    <row r="165" spans="1:25" x14ac:dyDescent="0.25">
      <c r="A165" s="47" t="s">
        <v>49</v>
      </c>
      <c r="B165" s="46" t="s">
        <v>46</v>
      </c>
      <c r="C165" s="318" t="s">
        <v>45</v>
      </c>
      <c r="D165" s="298"/>
      <c r="E165" s="298"/>
      <c r="F165" s="298"/>
      <c r="G165" s="298"/>
      <c r="H165" s="319"/>
      <c r="I165" s="158"/>
      <c r="J165" s="60"/>
      <c r="K165" s="60"/>
      <c r="L165" s="263"/>
      <c r="M165" s="60"/>
      <c r="N165" s="60"/>
      <c r="O165" s="60"/>
      <c r="P165" s="60"/>
      <c r="Q165" s="60"/>
      <c r="R165" s="60"/>
      <c r="S165" s="60"/>
      <c r="T165" s="60"/>
      <c r="U165" s="60"/>
      <c r="V165" s="60"/>
      <c r="W165" s="83"/>
      <c r="X165" s="12"/>
      <c r="Y165" s="12"/>
    </row>
    <row r="166" spans="1:25" ht="110.25" x14ac:dyDescent="0.25">
      <c r="A166" s="94" t="s">
        <v>679</v>
      </c>
      <c r="B166" s="18" t="s">
        <v>680</v>
      </c>
      <c r="C166" s="55" t="s">
        <v>489</v>
      </c>
      <c r="D166" s="29" t="s">
        <v>735</v>
      </c>
      <c r="E166" s="96" t="s">
        <v>684</v>
      </c>
      <c r="F166" s="183" t="s">
        <v>490</v>
      </c>
      <c r="G166" s="104" t="s">
        <v>488</v>
      </c>
      <c r="H166" s="86" t="s">
        <v>792</v>
      </c>
      <c r="I166" s="115">
        <v>0</v>
      </c>
      <c r="J166" s="116">
        <v>0</v>
      </c>
      <c r="K166" s="116">
        <v>0</v>
      </c>
      <c r="L166" s="249" t="s">
        <v>938</v>
      </c>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x14ac:dyDescent="0.25">
      <c r="A167" s="57" t="s">
        <v>386</v>
      </c>
      <c r="B167" s="10" t="s">
        <v>681</v>
      </c>
      <c r="C167" s="80" t="s">
        <v>454</v>
      </c>
      <c r="D167" s="29" t="s">
        <v>382</v>
      </c>
      <c r="E167" s="96" t="s">
        <v>683</v>
      </c>
      <c r="F167" s="16" t="s">
        <v>685</v>
      </c>
      <c r="G167" s="105" t="s">
        <v>403</v>
      </c>
      <c r="H167" s="87" t="s">
        <v>793</v>
      </c>
      <c r="I167" s="147">
        <v>0</v>
      </c>
      <c r="J167" s="116">
        <v>0</v>
      </c>
      <c r="K167" s="167">
        <v>0</v>
      </c>
      <c r="L167" s="249"/>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customHeight="1" x14ac:dyDescent="0.25">
      <c r="A168" s="58"/>
      <c r="B168" s="23"/>
      <c r="C168" s="52"/>
      <c r="D168" s="29" t="s">
        <v>382</v>
      </c>
      <c r="E168" s="96" t="s">
        <v>692</v>
      </c>
      <c r="F168" s="16" t="s">
        <v>686</v>
      </c>
      <c r="G168" s="141"/>
      <c r="H168" s="141"/>
      <c r="I168" s="141"/>
      <c r="J168" s="60"/>
      <c r="K168" s="60"/>
      <c r="L168" s="224"/>
      <c r="M168" s="83"/>
      <c r="N168" s="83"/>
      <c r="O168" s="83"/>
      <c r="P168" s="83"/>
      <c r="Q168" s="83"/>
      <c r="R168" s="60"/>
      <c r="S168" s="60"/>
      <c r="T168" s="60"/>
      <c r="U168" s="60"/>
      <c r="V168" s="60"/>
      <c r="W168" s="83"/>
      <c r="X168" s="12" t="s">
        <v>758</v>
      </c>
      <c r="Y168" s="12" t="s">
        <v>769</v>
      </c>
    </row>
    <row r="169" spans="1:25" ht="58.5" customHeight="1" x14ac:dyDescent="0.25">
      <c r="A169" s="58"/>
      <c r="B169" s="23"/>
      <c r="C169" s="52"/>
      <c r="D169" s="29" t="s">
        <v>382</v>
      </c>
      <c r="E169" s="96" t="s">
        <v>693</v>
      </c>
      <c r="F169" s="16" t="s">
        <v>687</v>
      </c>
      <c r="G169" s="159"/>
      <c r="H169" s="159"/>
      <c r="I169" s="159"/>
      <c r="J169" s="119"/>
      <c r="K169" s="199"/>
      <c r="L169" s="224"/>
      <c r="M169" s="83"/>
      <c r="N169" s="83"/>
      <c r="O169" s="83"/>
      <c r="P169" s="83"/>
      <c r="Q169" s="83"/>
      <c r="R169" s="60"/>
      <c r="S169" s="119"/>
      <c r="T169" s="119"/>
      <c r="U169" s="119"/>
      <c r="V169" s="119"/>
      <c r="W169" s="62"/>
      <c r="X169" s="12" t="s">
        <v>758</v>
      </c>
      <c r="Y169" s="12" t="s">
        <v>769</v>
      </c>
    </row>
    <row r="170" spans="1:25" s="13" customFormat="1" ht="54.75" customHeight="1" x14ac:dyDescent="0.25">
      <c r="A170" s="58"/>
      <c r="B170" s="23"/>
      <c r="C170" s="52"/>
      <c r="D170" s="29" t="s">
        <v>741</v>
      </c>
      <c r="E170" s="96" t="s">
        <v>390</v>
      </c>
      <c r="F170" s="66" t="s">
        <v>688</v>
      </c>
      <c r="G170" s="141"/>
      <c r="H170" s="141"/>
      <c r="I170" s="282">
        <v>0</v>
      </c>
      <c r="J170" s="167">
        <v>0</v>
      </c>
      <c r="K170" s="167">
        <v>0</v>
      </c>
      <c r="L170" s="83" t="s">
        <v>831</v>
      </c>
      <c r="M170" s="83"/>
      <c r="N170" s="83"/>
      <c r="O170" s="83"/>
      <c r="P170" s="83"/>
      <c r="Q170" s="83"/>
      <c r="R170" s="60"/>
      <c r="S170" s="60"/>
      <c r="T170" s="60"/>
      <c r="U170" s="60"/>
      <c r="V170" s="60"/>
      <c r="W170" s="83"/>
      <c r="X170" s="12" t="s">
        <v>758</v>
      </c>
      <c r="Y170" s="12" t="s">
        <v>769</v>
      </c>
    </row>
    <row r="171" spans="1:25" s="13" customFormat="1" ht="109.5" customHeight="1" x14ac:dyDescent="0.25">
      <c r="A171" s="57" t="s">
        <v>393</v>
      </c>
      <c r="B171" s="10" t="s">
        <v>696</v>
      </c>
      <c r="C171" s="80" t="s">
        <v>397</v>
      </c>
      <c r="D171" s="29" t="s">
        <v>392</v>
      </c>
      <c r="E171" s="96" t="s">
        <v>697</v>
      </c>
      <c r="F171" s="66" t="s">
        <v>391</v>
      </c>
      <c r="G171" s="105" t="s">
        <v>404</v>
      </c>
      <c r="H171" s="87" t="s">
        <v>736</v>
      </c>
      <c r="I171" s="147"/>
      <c r="J171" s="128"/>
      <c r="K171" s="128"/>
      <c r="L171" s="287" t="s">
        <v>934</v>
      </c>
      <c r="M171" s="116">
        <v>1</v>
      </c>
      <c r="N171" s="116">
        <v>1</v>
      </c>
      <c r="O171" s="116">
        <v>1</v>
      </c>
      <c r="P171" s="116"/>
      <c r="Q171" s="116"/>
      <c r="R171" s="128"/>
      <c r="S171" s="128"/>
      <c r="T171" s="128"/>
      <c r="U171" s="128"/>
      <c r="V171" s="128"/>
      <c r="W171" s="116">
        <v>3</v>
      </c>
      <c r="X171" s="12" t="s">
        <v>758</v>
      </c>
      <c r="Y171" s="12" t="s">
        <v>769</v>
      </c>
    </row>
    <row r="172" spans="1:25" s="13" customFormat="1" ht="66" x14ac:dyDescent="0.25">
      <c r="A172" s="58"/>
      <c r="B172" s="23"/>
      <c r="C172" s="52"/>
      <c r="D172" s="29" t="s">
        <v>519</v>
      </c>
      <c r="E172" s="96" t="s">
        <v>698</v>
      </c>
      <c r="F172" s="66" t="s">
        <v>682</v>
      </c>
      <c r="G172" s="60"/>
      <c r="H172" s="60"/>
      <c r="I172" s="128"/>
      <c r="J172" s="128"/>
      <c r="K172" s="128"/>
      <c r="L172" s="287" t="s">
        <v>935</v>
      </c>
      <c r="M172" s="116"/>
      <c r="N172" s="116"/>
      <c r="O172" s="116"/>
      <c r="P172" s="116"/>
      <c r="Q172" s="116"/>
      <c r="R172" s="128"/>
      <c r="S172" s="128"/>
      <c r="T172" s="128"/>
      <c r="U172" s="128"/>
      <c r="V172" s="128"/>
      <c r="W172" s="116"/>
      <c r="X172" s="12" t="s">
        <v>758</v>
      </c>
      <c r="Y172" s="12" t="s">
        <v>769</v>
      </c>
    </row>
    <row r="173" spans="1:25" s="13" customFormat="1" ht="130.5" customHeight="1" x14ac:dyDescent="0.25">
      <c r="A173" s="94"/>
      <c r="B173" s="18"/>
      <c r="C173" s="55"/>
      <c r="D173" s="29" t="s">
        <v>741</v>
      </c>
      <c r="E173" s="96" t="s">
        <v>709</v>
      </c>
      <c r="F173" s="66" t="s">
        <v>738</v>
      </c>
      <c r="G173" s="92"/>
      <c r="H173" s="92"/>
      <c r="I173" s="169"/>
      <c r="J173" s="167">
        <v>0</v>
      </c>
      <c r="K173" s="167">
        <v>0</v>
      </c>
      <c r="L173" s="167" t="s">
        <v>899</v>
      </c>
      <c r="M173" s="116"/>
      <c r="N173" s="128"/>
      <c r="O173" s="128"/>
      <c r="P173" s="128"/>
      <c r="Q173" s="128"/>
      <c r="R173" s="128"/>
      <c r="S173" s="128"/>
      <c r="T173" s="128"/>
      <c r="U173" s="128"/>
      <c r="V173" s="128"/>
      <c r="W173" s="116"/>
      <c r="X173" s="12" t="s">
        <v>758</v>
      </c>
      <c r="Y173" s="12" t="s">
        <v>769</v>
      </c>
    </row>
    <row r="174" spans="1:25" s="13" customFormat="1" ht="60" x14ac:dyDescent="0.25">
      <c r="A174" s="57" t="s">
        <v>422</v>
      </c>
      <c r="B174" s="10" t="s">
        <v>423</v>
      </c>
      <c r="C174" s="80" t="s">
        <v>398</v>
      </c>
      <c r="D174" s="29" t="s">
        <v>520</v>
      </c>
      <c r="E174" s="96" t="s">
        <v>699</v>
      </c>
      <c r="F174" s="66" t="s">
        <v>396</v>
      </c>
      <c r="G174" s="105" t="s">
        <v>405</v>
      </c>
      <c r="H174" s="87" t="s">
        <v>560</v>
      </c>
      <c r="I174" s="147"/>
      <c r="J174" s="167">
        <v>1</v>
      </c>
      <c r="K174" s="167">
        <v>0</v>
      </c>
      <c r="L174" s="167" t="s">
        <v>832</v>
      </c>
      <c r="M174" s="116">
        <v>1</v>
      </c>
      <c r="N174" s="128"/>
      <c r="O174" s="128"/>
      <c r="P174" s="128"/>
      <c r="Q174" s="128"/>
      <c r="R174" s="128"/>
      <c r="S174" s="128"/>
      <c r="T174" s="128"/>
      <c r="U174" s="128"/>
      <c r="V174" s="128"/>
      <c r="W174" s="116">
        <v>2</v>
      </c>
      <c r="X174" s="12" t="s">
        <v>758</v>
      </c>
      <c r="Y174" s="12" t="s">
        <v>769</v>
      </c>
    </row>
    <row r="175" spans="1:25" s="13" customFormat="1" ht="51" x14ac:dyDescent="0.25">
      <c r="A175" s="94"/>
      <c r="B175" s="18"/>
      <c r="C175" s="55"/>
      <c r="D175" s="29" t="s">
        <v>520</v>
      </c>
      <c r="E175" s="96" t="s">
        <v>700</v>
      </c>
      <c r="F175" s="66" t="s">
        <v>395</v>
      </c>
      <c r="G175" s="92"/>
      <c r="H175" s="92"/>
      <c r="I175" s="92"/>
      <c r="J175" s="167">
        <v>0</v>
      </c>
      <c r="K175" s="167">
        <v>0</v>
      </c>
      <c r="L175" s="288" t="s">
        <v>936</v>
      </c>
      <c r="M175" s="83"/>
      <c r="N175" s="60"/>
      <c r="O175" s="60"/>
      <c r="P175" s="60"/>
      <c r="Q175" s="60"/>
      <c r="R175" s="60"/>
      <c r="S175" s="60"/>
      <c r="T175" s="60"/>
      <c r="U175" s="60"/>
      <c r="V175" s="60"/>
      <c r="W175" s="83"/>
      <c r="X175" s="12" t="s">
        <v>758</v>
      </c>
      <c r="Y175" s="12" t="s">
        <v>770</v>
      </c>
    </row>
    <row r="176" spans="1:25" ht="45"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x14ac:dyDescent="0.25">
      <c r="A177" s="57" t="s">
        <v>379</v>
      </c>
      <c r="B177" s="66" t="s">
        <v>380</v>
      </c>
      <c r="C177" s="24" t="s">
        <v>406</v>
      </c>
      <c r="D177" s="29" t="s">
        <v>748</v>
      </c>
      <c r="E177" s="96" t="s">
        <v>381</v>
      </c>
      <c r="F177" s="66" t="s">
        <v>408</v>
      </c>
      <c r="G177" s="104" t="s">
        <v>407</v>
      </c>
      <c r="H177" s="86" t="s">
        <v>564</v>
      </c>
      <c r="I177" s="170">
        <v>0.05</v>
      </c>
      <c r="J177" s="148">
        <v>0.06</v>
      </c>
      <c r="K177" s="264">
        <v>0.02</v>
      </c>
      <c r="L177" s="264" t="s">
        <v>906</v>
      </c>
      <c r="M177" s="148">
        <v>0.1</v>
      </c>
      <c r="N177" s="148">
        <v>0.15</v>
      </c>
      <c r="O177" s="148">
        <v>0.23</v>
      </c>
      <c r="P177" s="148">
        <v>0.33</v>
      </c>
      <c r="Q177" s="148">
        <v>0.45</v>
      </c>
      <c r="R177" s="148">
        <v>0.5</v>
      </c>
      <c r="S177" s="148">
        <v>0.55000000000000004</v>
      </c>
      <c r="T177" s="148">
        <v>0.6</v>
      </c>
      <c r="U177" s="171">
        <v>0.65</v>
      </c>
      <c r="V177" s="171">
        <v>0.75</v>
      </c>
      <c r="W177" s="171">
        <v>0.8</v>
      </c>
      <c r="X177" s="7" t="s">
        <v>760</v>
      </c>
      <c r="Y177" s="7" t="s">
        <v>710</v>
      </c>
    </row>
    <row r="178" spans="1:25" ht="110.25" customHeight="1" x14ac:dyDescent="0.25">
      <c r="A178" s="57" t="s">
        <v>384</v>
      </c>
      <c r="B178" s="10" t="s">
        <v>383</v>
      </c>
      <c r="C178" s="80" t="s">
        <v>409</v>
      </c>
      <c r="D178" s="29"/>
      <c r="E178" s="96" t="s">
        <v>387</v>
      </c>
      <c r="F178" s="66" t="s">
        <v>412</v>
      </c>
      <c r="G178" s="104" t="s">
        <v>413</v>
      </c>
      <c r="H178" s="86" t="s">
        <v>566</v>
      </c>
      <c r="I178" s="115">
        <v>10</v>
      </c>
      <c r="J178" s="116">
        <v>15</v>
      </c>
      <c r="K178" s="167">
        <v>15</v>
      </c>
      <c r="L178" s="167"/>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x14ac:dyDescent="0.25">
      <c r="A179" s="36"/>
      <c r="B179" s="36"/>
      <c r="C179" s="11"/>
      <c r="D179" s="49"/>
      <c r="E179" s="97" t="s">
        <v>388</v>
      </c>
      <c r="F179" s="102" t="s">
        <v>410</v>
      </c>
      <c r="G179" s="105" t="s">
        <v>563</v>
      </c>
      <c r="H179" s="85" t="s">
        <v>565</v>
      </c>
      <c r="I179" s="150">
        <v>20</v>
      </c>
      <c r="J179" s="147">
        <v>20</v>
      </c>
      <c r="K179" s="220">
        <v>40</v>
      </c>
      <c r="L179" s="220"/>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79.5" customHeight="1" x14ac:dyDescent="0.25">
      <c r="A180" s="207"/>
      <c r="B180" s="207"/>
      <c r="C180" s="207"/>
      <c r="D180" s="29"/>
      <c r="E180" s="96" t="s">
        <v>389</v>
      </c>
      <c r="F180" s="34" t="s">
        <v>411</v>
      </c>
      <c r="G180" s="104"/>
      <c r="H180" s="83"/>
      <c r="I180" s="83"/>
      <c r="J180" s="60"/>
      <c r="K180" s="60"/>
      <c r="L180" s="214" t="s">
        <v>895</v>
      </c>
      <c r="M180" s="244"/>
      <c r="N180" s="238"/>
      <c r="O180" s="238"/>
      <c r="P180" s="238"/>
      <c r="Q180" s="238"/>
      <c r="R180" s="238"/>
      <c r="S180" s="238"/>
      <c r="T180" s="238"/>
      <c r="U180" s="250"/>
      <c r="V180" s="250"/>
      <c r="W180" s="239"/>
      <c r="X180" s="12" t="s">
        <v>758</v>
      </c>
      <c r="Y180" s="101" t="s">
        <v>458</v>
      </c>
    </row>
    <row r="181" spans="1:25" ht="190.5" customHeight="1" x14ac:dyDescent="0.25">
      <c r="A181" s="207"/>
      <c r="B181" s="207"/>
      <c r="C181" s="207"/>
      <c r="D181" s="29"/>
      <c r="E181" s="96" t="s">
        <v>390</v>
      </c>
      <c r="F181" s="34" t="s">
        <v>414</v>
      </c>
      <c r="G181" s="60"/>
      <c r="H181" s="83"/>
      <c r="I181" s="83"/>
      <c r="J181" s="60"/>
      <c r="K181" s="60"/>
      <c r="L181" s="221" t="s">
        <v>900</v>
      </c>
      <c r="M181" s="89"/>
      <c r="N181" s="141"/>
      <c r="O181" s="141"/>
      <c r="P181" s="141"/>
      <c r="Q181" s="141"/>
      <c r="R181" s="141"/>
      <c r="S181" s="141"/>
      <c r="T181" s="141"/>
      <c r="U181" s="159"/>
      <c r="V181" s="159"/>
      <c r="W181" s="161"/>
      <c r="X181" s="12" t="s">
        <v>758</v>
      </c>
      <c r="Y181" s="101" t="s">
        <v>458</v>
      </c>
    </row>
    <row r="182" spans="1:25" ht="99" customHeight="1" x14ac:dyDescent="0.25">
      <c r="A182" s="66" t="s">
        <v>393</v>
      </c>
      <c r="B182" s="66" t="s">
        <v>394</v>
      </c>
      <c r="C182" s="24" t="s">
        <v>438</v>
      </c>
      <c r="D182" s="29" t="s">
        <v>749</v>
      </c>
      <c r="E182" s="96" t="s">
        <v>401</v>
      </c>
      <c r="F182" s="66" t="s">
        <v>416</v>
      </c>
      <c r="G182" s="104"/>
      <c r="H182" s="83"/>
      <c r="I182" s="83"/>
      <c r="J182" s="60"/>
      <c r="K182" s="60"/>
      <c r="L182" s="244" t="s">
        <v>877</v>
      </c>
      <c r="M182" s="89"/>
      <c r="N182" s="141"/>
      <c r="O182" s="141"/>
      <c r="P182" s="141"/>
      <c r="Q182" s="141"/>
      <c r="R182" s="141"/>
      <c r="S182" s="141"/>
      <c r="T182" s="141"/>
      <c r="U182" s="159"/>
      <c r="V182" s="159"/>
      <c r="W182" s="161"/>
      <c r="X182" s="7" t="s">
        <v>760</v>
      </c>
      <c r="Y182" s="101" t="s">
        <v>710</v>
      </c>
    </row>
    <row r="183" spans="1:25" ht="137.25" customHeight="1" x14ac:dyDescent="0.25">
      <c r="A183" s="66" t="s">
        <v>399</v>
      </c>
      <c r="B183" s="66" t="s">
        <v>400</v>
      </c>
      <c r="C183" s="210" t="s">
        <v>737</v>
      </c>
      <c r="D183" s="29" t="s">
        <v>750</v>
      </c>
      <c r="E183" s="96" t="s">
        <v>402</v>
      </c>
      <c r="F183" s="210" t="s">
        <v>417</v>
      </c>
      <c r="G183" s="104"/>
      <c r="H183" s="83"/>
      <c r="I183" s="83"/>
      <c r="J183" s="209"/>
      <c r="K183" s="209"/>
      <c r="L183" s="214" t="s">
        <v>905</v>
      </c>
      <c r="M183" s="112"/>
      <c r="N183" s="113"/>
      <c r="O183" s="113"/>
      <c r="P183" s="113"/>
      <c r="Q183" s="113"/>
      <c r="R183" s="113"/>
      <c r="S183" s="113"/>
      <c r="T183" s="113"/>
      <c r="U183" s="113"/>
      <c r="V183" s="113"/>
      <c r="W183" s="112"/>
      <c r="X183" s="7" t="s">
        <v>760</v>
      </c>
      <c r="Y183" s="28" t="s">
        <v>710</v>
      </c>
    </row>
    <row r="184" spans="1:25" ht="27.75" customHeight="1"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Y1:Y184"/>
  <mergeCells count="46">
    <mergeCell ref="C71:W71"/>
    <mergeCell ref="C75:W75"/>
    <mergeCell ref="C76:W76"/>
    <mergeCell ref="C109:W109"/>
    <mergeCell ref="C116:W116"/>
    <mergeCell ref="X1:Y1"/>
    <mergeCell ref="C29:W29"/>
    <mergeCell ref="C36:W36"/>
    <mergeCell ref="C37:W37"/>
    <mergeCell ref="C42:W42"/>
    <mergeCell ref="E3:F3"/>
    <mergeCell ref="G3:H3"/>
    <mergeCell ref="C13:W13"/>
    <mergeCell ref="A2:Y2"/>
    <mergeCell ref="A184:Y184"/>
    <mergeCell ref="C165:H165"/>
    <mergeCell ref="C46:W46"/>
    <mergeCell ref="Y3:Y5"/>
    <mergeCell ref="B4:B5"/>
    <mergeCell ref="C4:C5"/>
    <mergeCell ref="E4:E5"/>
    <mergeCell ref="F4:F5"/>
    <mergeCell ref="G4:G5"/>
    <mergeCell ref="H4:H5"/>
    <mergeCell ref="J4:Q4"/>
    <mergeCell ref="R4:W4"/>
    <mergeCell ref="A3:A5"/>
    <mergeCell ref="B3:C3"/>
    <mergeCell ref="D3:D5"/>
    <mergeCell ref="C143:W143"/>
    <mergeCell ref="C176:W176"/>
    <mergeCell ref="X3:X5"/>
    <mergeCell ref="I4:I5"/>
    <mergeCell ref="C7:W7"/>
    <mergeCell ref="C8:W8"/>
    <mergeCell ref="C159:Y159"/>
    <mergeCell ref="C160:Y160"/>
    <mergeCell ref="F135:F138"/>
    <mergeCell ref="D139:D140"/>
    <mergeCell ref="D141:D142"/>
    <mergeCell ref="C52:W52"/>
    <mergeCell ref="C60:W60"/>
    <mergeCell ref="I3:W3"/>
    <mergeCell ref="C24:W24"/>
    <mergeCell ref="C146:W146"/>
    <mergeCell ref="C150:W150"/>
  </mergeCells>
  <pageMargins left="0.31496062992125984" right="0.31496062992125984" top="0.35433070866141736" bottom="0.35433070866141736" header="0.31496062992125984" footer="0.31496062992125984"/>
  <pageSetup paperSize="9" scale="44" fitToHeight="20" orientation="landscape"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X191" sqref="X191"/>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земельно-имущественным отношениям"/>
      </filters>
    </filterColumn>
  </autoFilter>
  <mergeCells count="46">
    <mergeCell ref="A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76:W176"/>
    <mergeCell ref="A184:Y184"/>
    <mergeCell ref="C116:W116"/>
    <mergeCell ref="F135:F138"/>
    <mergeCell ref="D139:D140"/>
    <mergeCell ref="D141:D142"/>
    <mergeCell ref="C143:W143"/>
    <mergeCell ref="C146:W146"/>
    <mergeCell ref="C150:W150"/>
    <mergeCell ref="C159:Y159"/>
    <mergeCell ref="C160:Y160"/>
    <mergeCell ref="C165:H165"/>
    <mergeCell ref="C109:W109"/>
    <mergeCell ref="C24:W24"/>
    <mergeCell ref="C29:W29"/>
    <mergeCell ref="C71:W71"/>
    <mergeCell ref="C75:W75"/>
    <mergeCell ref="C76:W76"/>
    <mergeCell ref="C46:W46"/>
    <mergeCell ref="C36:W36"/>
    <mergeCell ref="C37:W37"/>
    <mergeCell ref="C42:W42"/>
    <mergeCell ref="C52:W52"/>
    <mergeCell ref="C60:W60"/>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2.285156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78.75"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461</v>
      </c>
    </row>
    <row r="45" spans="1:25" s="13" customFormat="1" ht="97.5"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t="s">
        <v>712</v>
      </c>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62.25" customHeight="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62.25" customHeight="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62.25" customHeight="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81.75" customHeight="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81.75" customHeight="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42.75"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Первый заместитель главы"/>
      </filters>
    </filterColumn>
    <filterColumn colId="24">
      <filters blank="1">
        <filter val="Управление промышленности"/>
        <filter val="Управление промышленности совместно с АО &quot;Теплоэнергосервис&quot;"/>
        <filter val="Управление промышленности, совместно с Администрацией МО &quot;Беллетский эвенкийский национальный наслег&quot;"/>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topLeftCell="A7"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Первый заместитель главы"/>
      </filters>
    </filterColumn>
    <filterColumn colId="24">
      <filters>
        <filter val="МКУ &quot;Управление сельского хозяйства&quot;"/>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topLeftCell="A170" zoomScale="75" zoomScaleNormal="75" workbookViewId="0">
      <selection activeCell="K167" sqref="K167"/>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x14ac:dyDescent="0.25">
      <c r="A167" s="57" t="s">
        <v>386</v>
      </c>
      <c r="B167" s="10" t="s">
        <v>681</v>
      </c>
      <c r="C167" s="190" t="s">
        <v>454</v>
      </c>
      <c r="D167" s="29" t="s">
        <v>382</v>
      </c>
      <c r="E167" s="96" t="s">
        <v>683</v>
      </c>
      <c r="F167" s="201" t="s">
        <v>685</v>
      </c>
      <c r="G167" s="105" t="s">
        <v>403</v>
      </c>
      <c r="H167" s="87" t="s">
        <v>793</v>
      </c>
      <c r="I167" s="147">
        <v>0</v>
      </c>
      <c r="J167" s="116">
        <v>0</v>
      </c>
      <c r="K167" s="212">
        <v>0</v>
      </c>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Первый заместитель главы"/>
      </filters>
    </filterColumn>
    <filterColumn colId="24">
      <filters>
        <filter val="МКУ &quot;Служба управления строительством&quot;"/>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blank="1">
        <filter val="Заместитель главы по экономике и финансам"/>
        <filter val="Заместитель главы по экономке и финансам"/>
        <filter val="Заместитель главы по экономке и финансам, Заместитель главы по земельно-имущественным отношениям"/>
      </filters>
    </filterColumn>
    <filterColumn colId="24">
      <filters>
        <filter val="Заместитель главы по экономике и финансам"/>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819</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blank="1">
        <filter val="Заместитель главы по экономике и финансам"/>
        <filter val="Заместитель главы по экономке и финансам"/>
        <filter val="Заместитель главы по экономке и финансам, Заместитель главы по земельно-имущественным отношениям"/>
      </filters>
    </filterColumn>
    <filterColumn colId="24">
      <filters>
        <filter val="Финансовое управление"/>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topLeftCell="A21" zoomScale="75" zoomScaleNormal="75" workbookViewId="0">
      <selection activeCell="D9" sqref="D9"/>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blank="1">
        <filter val="Заместитель главы по экономке и финансам"/>
        <filter val="Заместитель главы по экономке и финансам, Заместитель главы по земельно-имущественным отношениям"/>
      </filters>
    </filterColumn>
    <filterColumn colId="24">
      <filters blank="1">
        <filter val="Управление экономики"/>
        <filter val="Управление экономики совместно с заместителем главы по земельно-имущественным отношениям"/>
        <filter val="Управление экономики, промышленные предприятия Алданского района"/>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177" sqref="A177"/>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Начальник отдела по организации деятельности"/>
      </filters>
    </filterColumn>
  </autoFilter>
  <mergeCells count="46">
    <mergeCell ref="X1:Y1"/>
    <mergeCell ref="A2:Y2"/>
    <mergeCell ref="A3:A5"/>
    <mergeCell ref="B3:C3"/>
    <mergeCell ref="D3:D5"/>
    <mergeCell ref="E3:F3"/>
    <mergeCell ref="G3:H3"/>
    <mergeCell ref="I3:W3"/>
    <mergeCell ref="X3:X5"/>
    <mergeCell ref="Y3:Y5"/>
    <mergeCell ref="C13:W13"/>
    <mergeCell ref="B4:B5"/>
    <mergeCell ref="C4:C5"/>
    <mergeCell ref="E4:E5"/>
    <mergeCell ref="F4:F5"/>
    <mergeCell ref="G4:G5"/>
    <mergeCell ref="H4:H5"/>
    <mergeCell ref="I4:I5"/>
    <mergeCell ref="J4:Q4"/>
    <mergeCell ref="R4:W4"/>
    <mergeCell ref="C7:W7"/>
    <mergeCell ref="C8:W8"/>
    <mergeCell ref="C109:W109"/>
    <mergeCell ref="C24:W24"/>
    <mergeCell ref="C29:W29"/>
    <mergeCell ref="C36:W36"/>
    <mergeCell ref="C37:W37"/>
    <mergeCell ref="C42:W42"/>
    <mergeCell ref="C46:W46"/>
    <mergeCell ref="C52:W52"/>
    <mergeCell ref="C60:W60"/>
    <mergeCell ref="C71:W71"/>
    <mergeCell ref="C75:W75"/>
    <mergeCell ref="C76:W76"/>
    <mergeCell ref="A184:Y184"/>
    <mergeCell ref="C116:W116"/>
    <mergeCell ref="F135:F138"/>
    <mergeCell ref="D139:D140"/>
    <mergeCell ref="D141:D142"/>
    <mergeCell ref="C143:W143"/>
    <mergeCell ref="C146:W146"/>
    <mergeCell ref="C150:W150"/>
    <mergeCell ref="C159:Y159"/>
    <mergeCell ref="C160:Y160"/>
    <mergeCell ref="C165:H165"/>
    <mergeCell ref="C176:W17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topLeftCell="A4" zoomScale="75" zoomScaleNormal="75" workbookViewId="0">
      <selection activeCell="A146" sqref="A146:XFD176"/>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filter val="МКУ &quot;Управление культуры и искусства&quot;"/>
      </filters>
    </filterColumn>
  </autoFilter>
  <mergeCells count="46">
    <mergeCell ref="X1:Y1"/>
    <mergeCell ref="A2:Y2"/>
    <mergeCell ref="A3:A5"/>
    <mergeCell ref="B3:C3"/>
    <mergeCell ref="D3:D5"/>
    <mergeCell ref="E3:F3"/>
    <mergeCell ref="G3:H3"/>
    <mergeCell ref="I3:W3"/>
    <mergeCell ref="X3:X5"/>
    <mergeCell ref="Y3:Y5"/>
    <mergeCell ref="C13:W13"/>
    <mergeCell ref="B4:B5"/>
    <mergeCell ref="C4:C5"/>
    <mergeCell ref="E4:E5"/>
    <mergeCell ref="F4:F5"/>
    <mergeCell ref="G4:G5"/>
    <mergeCell ref="H4:H5"/>
    <mergeCell ref="I4:I5"/>
    <mergeCell ref="J4:Q4"/>
    <mergeCell ref="R4:W4"/>
    <mergeCell ref="C7:W7"/>
    <mergeCell ref="C8:W8"/>
    <mergeCell ref="C109:W109"/>
    <mergeCell ref="C24:W24"/>
    <mergeCell ref="C29:W29"/>
    <mergeCell ref="C36:W36"/>
    <mergeCell ref="C37:W37"/>
    <mergeCell ref="C42:W42"/>
    <mergeCell ref="C46:W46"/>
    <mergeCell ref="C52:W52"/>
    <mergeCell ref="C60:W60"/>
    <mergeCell ref="C71:W71"/>
    <mergeCell ref="C75:W75"/>
    <mergeCell ref="C76:W76"/>
    <mergeCell ref="A184:Y184"/>
    <mergeCell ref="C116:W116"/>
    <mergeCell ref="F135:F138"/>
    <mergeCell ref="D139:D140"/>
    <mergeCell ref="D141:D142"/>
    <mergeCell ref="C143:W143"/>
    <mergeCell ref="C146:W146"/>
    <mergeCell ref="C150:W150"/>
    <mergeCell ref="C159:Y159"/>
    <mergeCell ref="C160:Y160"/>
    <mergeCell ref="C165:H165"/>
    <mergeCell ref="C176:W17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F112" sqref="F11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blank="1">
        <filter val="Социальное управление совместно с ГБУ Управление соцзащиты"/>
        <filter val="Социальное управление совместно с ГКУ Управление соцзащиты"/>
      </filters>
    </filterColumn>
  </autoFilter>
  <mergeCells count="46">
    <mergeCell ref="X1:Y1"/>
    <mergeCell ref="A2:Y2"/>
    <mergeCell ref="A3:A5"/>
    <mergeCell ref="B3:C3"/>
    <mergeCell ref="D3:D5"/>
    <mergeCell ref="E3:F3"/>
    <mergeCell ref="G3:H3"/>
    <mergeCell ref="I3:W3"/>
    <mergeCell ref="X3:X5"/>
    <mergeCell ref="Y3:Y5"/>
    <mergeCell ref="C13:W13"/>
    <mergeCell ref="B4:B5"/>
    <mergeCell ref="C4:C5"/>
    <mergeCell ref="E4:E5"/>
    <mergeCell ref="F4:F5"/>
    <mergeCell ref="G4:G5"/>
    <mergeCell ref="H4:H5"/>
    <mergeCell ref="I4:I5"/>
    <mergeCell ref="J4:Q4"/>
    <mergeCell ref="R4:W4"/>
    <mergeCell ref="C7:W7"/>
    <mergeCell ref="C8:W8"/>
    <mergeCell ref="C109:W109"/>
    <mergeCell ref="C24:W24"/>
    <mergeCell ref="C29:W29"/>
    <mergeCell ref="C36:W36"/>
    <mergeCell ref="C37:W37"/>
    <mergeCell ref="C42:W42"/>
    <mergeCell ref="C46:W46"/>
    <mergeCell ref="C52:W52"/>
    <mergeCell ref="C60:W60"/>
    <mergeCell ref="C71:W71"/>
    <mergeCell ref="C75:W75"/>
    <mergeCell ref="C76:W76"/>
    <mergeCell ref="A184:Y184"/>
    <mergeCell ref="C116:W116"/>
    <mergeCell ref="F135:F138"/>
    <mergeCell ref="D139:D140"/>
    <mergeCell ref="D141:D142"/>
    <mergeCell ref="C143:W143"/>
    <mergeCell ref="C146:W146"/>
    <mergeCell ref="C150:W150"/>
    <mergeCell ref="C159:Y159"/>
    <mergeCell ref="C160:Y160"/>
    <mergeCell ref="C165:H165"/>
    <mergeCell ref="C176:W17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topLeftCell="A93" zoomScale="75" zoomScaleNormal="75" workbookViewId="0">
      <selection activeCell="A93" sqref="A1:XFD1048576"/>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hidden="1"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filter val="Социальное управление совместно с ГБУ РС(Я) &quot;Алданская центральная районная больница&quot;"/>
      </filters>
    </filterColumn>
  </autoFilter>
  <mergeCells count="46">
    <mergeCell ref="X1:Y1"/>
    <mergeCell ref="A2:Y2"/>
    <mergeCell ref="A3:A5"/>
    <mergeCell ref="B3:C3"/>
    <mergeCell ref="D3:D5"/>
    <mergeCell ref="E3:F3"/>
    <mergeCell ref="G3:H3"/>
    <mergeCell ref="I3:W3"/>
    <mergeCell ref="X3:X5"/>
    <mergeCell ref="Y3:Y5"/>
    <mergeCell ref="C13:W13"/>
    <mergeCell ref="B4:B5"/>
    <mergeCell ref="C4:C5"/>
    <mergeCell ref="E4:E5"/>
    <mergeCell ref="F4:F5"/>
    <mergeCell ref="G4:G5"/>
    <mergeCell ref="H4:H5"/>
    <mergeCell ref="I4:I5"/>
    <mergeCell ref="J4:Q4"/>
    <mergeCell ref="R4:W4"/>
    <mergeCell ref="C7:W7"/>
    <mergeCell ref="C8:W8"/>
    <mergeCell ref="C109:W109"/>
    <mergeCell ref="C24:W24"/>
    <mergeCell ref="C29:W29"/>
    <mergeCell ref="C36:W36"/>
    <mergeCell ref="C37:W37"/>
    <mergeCell ref="C42:W42"/>
    <mergeCell ref="C46:W46"/>
    <mergeCell ref="C52:W52"/>
    <mergeCell ref="C60:W60"/>
    <mergeCell ref="C71:W71"/>
    <mergeCell ref="C75:W75"/>
    <mergeCell ref="C76:W76"/>
    <mergeCell ref="A184:Y184"/>
    <mergeCell ref="C116:W116"/>
    <mergeCell ref="F135:F138"/>
    <mergeCell ref="D139:D140"/>
    <mergeCell ref="D141:D142"/>
    <mergeCell ref="C143:W143"/>
    <mergeCell ref="C146:W146"/>
    <mergeCell ref="C150:W150"/>
    <mergeCell ref="C159:Y159"/>
    <mergeCell ref="C160:Y160"/>
    <mergeCell ref="C165:H165"/>
    <mergeCell ref="C176:W17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7"/>
  <sheetViews>
    <sheetView topLeftCell="A136" zoomScale="75" zoomScaleNormal="75" workbookViewId="0">
      <selection activeCell="J200" sqref="J200"/>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M2" s="322"/>
      <c r="N2" s="322"/>
      <c r="O2" s="322"/>
      <c r="P2" s="322"/>
      <c r="Q2" s="322"/>
      <c r="R2" s="322"/>
      <c r="S2" s="322"/>
      <c r="T2" s="322"/>
      <c r="U2" s="322"/>
      <c r="V2" s="322"/>
      <c r="W2" s="322"/>
      <c r="X2" s="322"/>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hidden="1"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row r="185" spans="1:25" ht="15" hidden="1" x14ac:dyDescent="0.25"/>
    <row r="186" spans="1:25" ht="15" hidden="1" x14ac:dyDescent="0.25"/>
    <row r="187" spans="1:25" ht="15" hidden="1" x14ac:dyDescent="0.25"/>
  </sheetData>
  <autoFilter ref="A6:AA183">
    <filterColumn colId="23">
      <filters>
        <filter val="Заместитель главы по социальным вопросам"/>
      </filters>
    </filterColumn>
    <filterColumn colId="24">
      <filters blank="1">
        <filter val="ГАПОУ  РС(Я) &quot;Алданский политехнический техникум&quot;"/>
        <filter val="МКУ &quot;Департамент образования  МО &quot; Алданский район&quot; совместно с ГАПОУ  РС(Я) &quot;Алданский политехнический техникум&quot;, ГБПОУ РС(Я) &quot;Алданский медицинский колледж&quot;"/>
      </filters>
    </filterColumn>
  </autoFilter>
  <mergeCells count="46">
    <mergeCell ref="A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76:W176"/>
    <mergeCell ref="A184:Y184"/>
    <mergeCell ref="C116:W116"/>
    <mergeCell ref="F135:F138"/>
    <mergeCell ref="D139:D140"/>
    <mergeCell ref="D141:D142"/>
    <mergeCell ref="C143:W143"/>
    <mergeCell ref="C146:W146"/>
    <mergeCell ref="C150:W150"/>
    <mergeCell ref="C159:Y159"/>
    <mergeCell ref="C160:Y160"/>
    <mergeCell ref="C165:H165"/>
    <mergeCell ref="C109:W109"/>
    <mergeCell ref="C24:W24"/>
    <mergeCell ref="C29:W29"/>
    <mergeCell ref="C71:W71"/>
    <mergeCell ref="C75:W75"/>
    <mergeCell ref="C76:W76"/>
    <mergeCell ref="C46:W46"/>
    <mergeCell ref="C36:W36"/>
    <mergeCell ref="C37:W37"/>
    <mergeCell ref="C42:W42"/>
    <mergeCell ref="C52:W52"/>
    <mergeCell ref="C60:W6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76" sqref="A76:XFD109"/>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blank="1">
        <filter val="ГБПОУ РС(Я) &quot;Алданский медицинский колледж&quot;"/>
        <filter val="МКУ &quot;Департамент образования  МО &quot; Алданский район&quot; совместно с ГАПОУ  РС(Я) &quot;Алданский политехнический техникум&quot;, ГБПОУ РС(Я) &quot;Алданский медицинский колледж&quot;"/>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hidden="1"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hidden="1"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hidden="1"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hidden="1"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hidden="1"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hidden="1"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hidden="1"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hidden="1"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hidden="1"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hidden="1"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hidden="1"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hidden="1"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hidden="1"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hidden="1"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hidden="1"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hidden="1"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hidden="1"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hidden="1"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hidden="1"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hidden="1"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hidden="1"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hidden="1"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hidden="1"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hidden="1"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hidden="1"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hidden="1"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hidden="1"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hidden="1"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hidden="1"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hidden="1"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89.25" hidden="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hidden="1"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hidden="1"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hidden="1"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hidden="1"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hidden="1"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hidden="1"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hidden="1"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hidden="1"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hidden="1"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hidden="1"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hidden="1"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hidden="1"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hidden="1"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hidden="1"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hidden="1"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hidden="1"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hidden="1"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hidden="1"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hidden="1"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blank="1">
        <filter val="МКУ &quot;Департамент образования  МО &quot; Алданский район&quot;"/>
        <filter val="МКУ &quot;Департамент образования  МО &quot; Алданский район&quot; совместно с ГАПОУ  РС(Я) &quot;Алданский политехнический техникум&quot;, ГБПОУ РС(Я) &quot;Алданский медицинский колледж&quot;"/>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84"/>
  <sheetViews>
    <sheetView zoomScale="75" zoomScaleNormal="75" workbookViewId="0">
      <selection activeCell="A2" sqref="A2:Y2"/>
    </sheetView>
  </sheetViews>
  <sheetFormatPr defaultRowHeight="15.75" x14ac:dyDescent="0.25"/>
  <cols>
    <col min="1" max="2" width="9.28515625" style="20" customWidth="1"/>
    <col min="3" max="3" width="30.85546875" style="20" customWidth="1"/>
    <col min="4" max="4" width="30.28515625" style="103" customWidth="1"/>
    <col min="5" max="5" width="10.85546875" style="20" customWidth="1"/>
    <col min="6" max="6" width="28.85546875" style="20" customWidth="1"/>
    <col min="7" max="7" width="10.5703125" style="162" customWidth="1"/>
    <col min="8" max="8" width="27.85546875" style="162" customWidth="1"/>
    <col min="9" max="9" width="10" style="162" customWidth="1"/>
    <col min="10" max="11" width="8.28515625" style="118" customWidth="1"/>
    <col min="12" max="12" width="44.42578125" style="118" customWidth="1"/>
    <col min="13" max="13" width="8.28515625" style="117" hidden="1" customWidth="1"/>
    <col min="14" max="15" width="8.28515625" style="118" hidden="1" customWidth="1"/>
    <col min="16" max="16" width="9.28515625" style="118" hidden="1" customWidth="1"/>
    <col min="17" max="17" width="9.7109375" style="118" hidden="1" customWidth="1"/>
    <col min="18" max="18" width="10.140625" style="118" hidden="1" customWidth="1"/>
    <col min="19" max="19" width="10.5703125" style="118" hidden="1" customWidth="1"/>
    <col min="20" max="20" width="10.42578125" style="118" hidden="1" customWidth="1"/>
    <col min="21" max="21" width="10.140625" style="118" hidden="1" customWidth="1"/>
    <col min="22" max="22" width="10.7109375" style="118" hidden="1" customWidth="1"/>
    <col min="23" max="23" width="3.28515625" style="117" hidden="1" customWidth="1"/>
    <col min="24" max="24" width="24.28515625" style="1" customWidth="1"/>
    <col min="25" max="25" width="30.140625" style="1" customWidth="1"/>
    <col min="26" max="27" width="9.140625" style="2" customWidth="1"/>
    <col min="28" max="16384" width="9.140625" style="2"/>
  </cols>
  <sheetData>
    <row r="1" spans="1:25" s="180" customFormat="1" ht="128.25" customHeight="1" x14ac:dyDescent="0.25">
      <c r="A1" s="175"/>
      <c r="B1" s="175"/>
      <c r="C1" s="20"/>
      <c r="D1" s="176"/>
      <c r="E1" s="175"/>
      <c r="F1" s="20"/>
      <c r="G1" s="177"/>
      <c r="H1" s="177"/>
      <c r="I1" s="177"/>
      <c r="J1" s="178"/>
      <c r="K1" s="178"/>
      <c r="L1" s="178"/>
      <c r="M1" s="179"/>
      <c r="N1" s="178"/>
      <c r="O1" s="178"/>
      <c r="P1" s="178"/>
      <c r="Q1" s="178"/>
      <c r="R1" s="178"/>
      <c r="S1" s="178"/>
      <c r="T1" s="178"/>
      <c r="U1" s="178"/>
      <c r="V1" s="178"/>
      <c r="W1" s="179"/>
      <c r="X1" s="332" t="s">
        <v>790</v>
      </c>
      <c r="Y1" s="333"/>
    </row>
    <row r="2" spans="1:25" ht="20.25" x14ac:dyDescent="0.25">
      <c r="A2" s="343" t="s">
        <v>767</v>
      </c>
      <c r="B2" s="344"/>
      <c r="C2" s="344"/>
      <c r="D2" s="344"/>
      <c r="E2" s="344"/>
      <c r="F2" s="344"/>
      <c r="G2" s="344"/>
      <c r="H2" s="344"/>
      <c r="I2" s="322"/>
      <c r="J2" s="322"/>
      <c r="K2" s="322"/>
      <c r="L2" s="322"/>
      <c r="X2" s="353"/>
      <c r="Y2" s="322"/>
    </row>
    <row r="3" spans="1:25" ht="45.75" customHeight="1" x14ac:dyDescent="0.25">
      <c r="A3" s="312" t="s">
        <v>0</v>
      </c>
      <c r="B3" s="299" t="s">
        <v>439</v>
      </c>
      <c r="C3" s="330"/>
      <c r="D3" s="331" t="s">
        <v>79</v>
      </c>
      <c r="E3" s="299" t="s">
        <v>2</v>
      </c>
      <c r="F3" s="299"/>
      <c r="G3" s="324" t="s">
        <v>3</v>
      </c>
      <c r="H3" s="341"/>
      <c r="I3" s="311" t="s">
        <v>455</v>
      </c>
      <c r="J3" s="291"/>
      <c r="K3" s="291"/>
      <c r="L3" s="291"/>
      <c r="M3" s="291"/>
      <c r="N3" s="291"/>
      <c r="O3" s="291"/>
      <c r="P3" s="291"/>
      <c r="Q3" s="291"/>
      <c r="R3" s="291"/>
      <c r="S3" s="291"/>
      <c r="T3" s="291"/>
      <c r="U3" s="291"/>
      <c r="V3" s="291"/>
      <c r="W3" s="292"/>
      <c r="X3" s="293" t="s">
        <v>808</v>
      </c>
      <c r="Y3" s="293" t="s">
        <v>761</v>
      </c>
    </row>
    <row r="4" spans="1:25" ht="26.25" customHeight="1" x14ac:dyDescent="0.25">
      <c r="A4" s="312"/>
      <c r="B4" s="299" t="s">
        <v>1</v>
      </c>
      <c r="C4" s="299" t="s">
        <v>4</v>
      </c>
      <c r="D4" s="331"/>
      <c r="E4" s="299" t="s">
        <v>1</v>
      </c>
      <c r="F4" s="299" t="s">
        <v>4</v>
      </c>
      <c r="G4" s="324" t="s">
        <v>1</v>
      </c>
      <c r="H4" s="311" t="s">
        <v>4</v>
      </c>
      <c r="I4" s="295" t="s">
        <v>638</v>
      </c>
      <c r="J4" s="311" t="s">
        <v>456</v>
      </c>
      <c r="K4" s="327"/>
      <c r="L4" s="327"/>
      <c r="M4" s="328"/>
      <c r="N4" s="328"/>
      <c r="O4" s="328"/>
      <c r="P4" s="328"/>
      <c r="Q4" s="329"/>
      <c r="R4" s="311" t="s">
        <v>457</v>
      </c>
      <c r="S4" s="328"/>
      <c r="T4" s="328"/>
      <c r="U4" s="328"/>
      <c r="V4" s="328"/>
      <c r="W4" s="329"/>
      <c r="X4" s="294"/>
      <c r="Y4" s="294"/>
    </row>
    <row r="5" spans="1:25" ht="47.25" customHeight="1" x14ac:dyDescent="0.25">
      <c r="A5" s="319"/>
      <c r="B5" s="298"/>
      <c r="C5" s="298"/>
      <c r="D5" s="298"/>
      <c r="E5" s="298"/>
      <c r="F5" s="298"/>
      <c r="G5" s="325"/>
      <c r="H5" s="326"/>
      <c r="I5" s="296"/>
      <c r="J5" s="121" t="s">
        <v>816</v>
      </c>
      <c r="K5" s="121" t="s">
        <v>817</v>
      </c>
      <c r="L5" s="121" t="s">
        <v>818</v>
      </c>
      <c r="M5" s="121">
        <v>2020</v>
      </c>
      <c r="N5" s="121">
        <v>2021</v>
      </c>
      <c r="O5" s="121">
        <v>2022</v>
      </c>
      <c r="P5" s="121">
        <v>2023</v>
      </c>
      <c r="Q5" s="121">
        <v>2024</v>
      </c>
      <c r="R5" s="121">
        <v>2025</v>
      </c>
      <c r="S5" s="121">
        <v>2026</v>
      </c>
      <c r="T5" s="121">
        <v>2027</v>
      </c>
      <c r="U5" s="121">
        <v>2028</v>
      </c>
      <c r="V5" s="121">
        <v>2029</v>
      </c>
      <c r="W5" s="121">
        <v>2030</v>
      </c>
      <c r="X5" s="294"/>
      <c r="Y5" s="294"/>
    </row>
    <row r="6" spans="1:25" s="110" customFormat="1" x14ac:dyDescent="0.25">
      <c r="A6" s="108">
        <v>1</v>
      </c>
      <c r="B6" s="109">
        <v>2</v>
      </c>
      <c r="C6" s="109">
        <v>3</v>
      </c>
      <c r="D6" s="109">
        <v>4</v>
      </c>
      <c r="E6" s="109">
        <v>5</v>
      </c>
      <c r="F6" s="109">
        <v>6</v>
      </c>
      <c r="G6" s="122">
        <v>7</v>
      </c>
      <c r="H6" s="123">
        <v>8</v>
      </c>
      <c r="I6" s="124">
        <v>9</v>
      </c>
      <c r="J6" s="121">
        <v>10</v>
      </c>
      <c r="K6" s="121"/>
      <c r="L6" s="121"/>
      <c r="M6" s="121">
        <v>11</v>
      </c>
      <c r="N6" s="121">
        <v>12</v>
      </c>
      <c r="O6" s="121">
        <v>13</v>
      </c>
      <c r="P6" s="121">
        <v>14</v>
      </c>
      <c r="Q6" s="121">
        <v>15</v>
      </c>
      <c r="R6" s="121">
        <v>16</v>
      </c>
      <c r="S6" s="121">
        <v>17</v>
      </c>
      <c r="T6" s="121">
        <v>18</v>
      </c>
      <c r="U6" s="121">
        <v>19</v>
      </c>
      <c r="V6" s="121">
        <v>20</v>
      </c>
      <c r="W6" s="121">
        <v>21</v>
      </c>
      <c r="X6" s="107">
        <v>22</v>
      </c>
      <c r="Y6" s="107">
        <v>23</v>
      </c>
    </row>
    <row r="7" spans="1:25" ht="18.75" hidden="1" x14ac:dyDescent="0.25">
      <c r="A7" s="203">
        <v>1</v>
      </c>
      <c r="B7" s="187" t="s">
        <v>6</v>
      </c>
      <c r="C7" s="297" t="s">
        <v>5</v>
      </c>
      <c r="D7" s="297"/>
      <c r="E7" s="297"/>
      <c r="F7" s="297"/>
      <c r="G7" s="297"/>
      <c r="H7" s="297"/>
      <c r="I7" s="297"/>
      <c r="J7" s="298"/>
      <c r="K7" s="298"/>
      <c r="L7" s="298"/>
      <c r="M7" s="298"/>
      <c r="N7" s="298"/>
      <c r="O7" s="298"/>
      <c r="P7" s="298"/>
      <c r="Q7" s="298"/>
      <c r="R7" s="298"/>
      <c r="S7" s="298"/>
      <c r="T7" s="298"/>
      <c r="U7" s="298"/>
      <c r="V7" s="298"/>
      <c r="W7" s="298"/>
      <c r="X7" s="186"/>
      <c r="Y7" s="186"/>
    </row>
    <row r="8" spans="1:25" ht="15" hidden="1" x14ac:dyDescent="0.25">
      <c r="A8" s="8" t="s">
        <v>10</v>
      </c>
      <c r="B8" s="188" t="s">
        <v>815</v>
      </c>
      <c r="C8" s="299" t="s">
        <v>7</v>
      </c>
      <c r="D8" s="299"/>
      <c r="E8" s="299"/>
      <c r="F8" s="299"/>
      <c r="G8" s="299"/>
      <c r="H8" s="299"/>
      <c r="I8" s="299"/>
      <c r="J8" s="298"/>
      <c r="K8" s="298"/>
      <c r="L8" s="298"/>
      <c r="M8" s="298"/>
      <c r="N8" s="298"/>
      <c r="O8" s="298"/>
      <c r="P8" s="298"/>
      <c r="Q8" s="298"/>
      <c r="R8" s="298"/>
      <c r="S8" s="298"/>
      <c r="T8" s="298"/>
      <c r="U8" s="298"/>
      <c r="V8" s="298"/>
      <c r="W8" s="298"/>
      <c r="X8" s="186"/>
      <c r="Y8" s="186"/>
    </row>
    <row r="9" spans="1:25" s="13" customFormat="1" ht="178.5" hidden="1" customHeight="1" x14ac:dyDescent="0.25">
      <c r="A9" s="9" t="s">
        <v>54</v>
      </c>
      <c r="B9" s="10" t="s">
        <v>51</v>
      </c>
      <c r="C9" s="10" t="s">
        <v>481</v>
      </c>
      <c r="D9" s="11" t="s">
        <v>57</v>
      </c>
      <c r="E9" s="10" t="s">
        <v>60</v>
      </c>
      <c r="F9" s="10" t="s">
        <v>59</v>
      </c>
      <c r="G9" s="83" t="s">
        <v>73</v>
      </c>
      <c r="H9" s="86" t="s">
        <v>766</v>
      </c>
      <c r="I9" s="115">
        <v>18</v>
      </c>
      <c r="J9" s="116">
        <v>19</v>
      </c>
      <c r="K9" s="116"/>
      <c r="L9" s="116"/>
      <c r="M9" s="116">
        <v>20</v>
      </c>
      <c r="N9" s="116">
        <v>21</v>
      </c>
      <c r="O9" s="116">
        <v>22</v>
      </c>
      <c r="P9" s="116">
        <v>23</v>
      </c>
      <c r="Q9" s="116">
        <v>24</v>
      </c>
      <c r="R9" s="116">
        <v>25</v>
      </c>
      <c r="S9" s="116">
        <v>26</v>
      </c>
      <c r="T9" s="116">
        <v>27</v>
      </c>
      <c r="U9" s="116">
        <v>28</v>
      </c>
      <c r="V9" s="116">
        <v>29</v>
      </c>
      <c r="W9" s="116">
        <v>30</v>
      </c>
      <c r="X9" s="12" t="s">
        <v>755</v>
      </c>
      <c r="Y9" s="12" t="s">
        <v>459</v>
      </c>
    </row>
    <row r="10" spans="1:25" ht="57.75" hidden="1" customHeight="1" x14ac:dyDescent="0.25">
      <c r="A10" s="8"/>
      <c r="B10" s="14"/>
      <c r="C10" s="14"/>
      <c r="D10" s="15"/>
      <c r="E10" s="14"/>
      <c r="F10" s="14"/>
      <c r="G10" s="62" t="s">
        <v>74</v>
      </c>
      <c r="H10" s="205" t="s">
        <v>639</v>
      </c>
      <c r="I10" s="205">
        <v>12.75</v>
      </c>
      <c r="J10" s="83">
        <v>12.5</v>
      </c>
      <c r="K10" s="83"/>
      <c r="L10" s="83"/>
      <c r="M10" s="83">
        <v>12.6</v>
      </c>
      <c r="N10" s="83">
        <v>12.7</v>
      </c>
      <c r="O10" s="83">
        <v>12.8</v>
      </c>
      <c r="P10" s="83">
        <v>12.9</v>
      </c>
      <c r="Q10" s="83">
        <v>13</v>
      </c>
      <c r="R10" s="83">
        <v>13.2</v>
      </c>
      <c r="S10" s="83">
        <v>13.3</v>
      </c>
      <c r="T10" s="83">
        <v>13.8</v>
      </c>
      <c r="U10" s="83">
        <v>14</v>
      </c>
      <c r="V10" s="83">
        <v>14.5</v>
      </c>
      <c r="W10" s="83">
        <v>14.8</v>
      </c>
      <c r="X10" s="186" t="s">
        <v>756</v>
      </c>
      <c r="Y10" s="186" t="s">
        <v>458</v>
      </c>
    </row>
    <row r="11" spans="1:25" ht="122.25" hidden="1" customHeight="1" x14ac:dyDescent="0.25">
      <c r="A11" s="196" t="s">
        <v>55</v>
      </c>
      <c r="B11" s="201" t="s">
        <v>52</v>
      </c>
      <c r="C11" s="201" t="s">
        <v>640</v>
      </c>
      <c r="D11" s="202" t="s">
        <v>57</v>
      </c>
      <c r="E11" s="201" t="s">
        <v>61</v>
      </c>
      <c r="F11" s="201" t="s">
        <v>641</v>
      </c>
      <c r="G11" s="111" t="s">
        <v>75</v>
      </c>
      <c r="H11" s="111" t="s">
        <v>762</v>
      </c>
      <c r="I11" s="111" t="s">
        <v>744</v>
      </c>
      <c r="J11" s="114">
        <v>10</v>
      </c>
      <c r="K11" s="114"/>
      <c r="L11" s="114"/>
      <c r="M11" s="114">
        <v>10</v>
      </c>
      <c r="N11" s="114">
        <f>64+M11</f>
        <v>74</v>
      </c>
      <c r="O11" s="114">
        <f>215+N11</f>
        <v>289</v>
      </c>
      <c r="P11" s="114">
        <f>O11+1125</f>
        <v>1414</v>
      </c>
      <c r="Q11" s="114">
        <f>P11</f>
        <v>1414</v>
      </c>
      <c r="R11" s="114">
        <f>150+Q11</f>
        <v>1564</v>
      </c>
      <c r="S11" s="114">
        <f>1332+R11</f>
        <v>2896</v>
      </c>
      <c r="T11" s="114">
        <f>S11</f>
        <v>2896</v>
      </c>
      <c r="U11" s="114">
        <f>T11</f>
        <v>2896</v>
      </c>
      <c r="V11" s="114">
        <f>3500+U11</f>
        <v>6396</v>
      </c>
      <c r="W11" s="114">
        <f>160+V11</f>
        <v>6556</v>
      </c>
      <c r="X11" s="36" t="s">
        <v>755</v>
      </c>
      <c r="Y11" s="36" t="s">
        <v>727</v>
      </c>
    </row>
    <row r="12" spans="1:25" ht="133.5" hidden="1" customHeight="1" x14ac:dyDescent="0.25">
      <c r="A12" s="196" t="s">
        <v>56</v>
      </c>
      <c r="B12" s="201" t="s">
        <v>53</v>
      </c>
      <c r="C12" s="201" t="s">
        <v>424</v>
      </c>
      <c r="D12" s="202" t="s">
        <v>57</v>
      </c>
      <c r="E12" s="201" t="s">
        <v>62</v>
      </c>
      <c r="F12" s="201" t="s">
        <v>642</v>
      </c>
      <c r="G12" s="112"/>
      <c r="H12" s="91"/>
      <c r="I12" s="91"/>
      <c r="J12" s="113"/>
      <c r="K12" s="113"/>
      <c r="L12" s="113"/>
      <c r="M12" s="112"/>
      <c r="N12" s="113"/>
      <c r="O12" s="113"/>
      <c r="P12" s="113"/>
      <c r="Q12" s="113"/>
      <c r="R12" s="113"/>
      <c r="S12" s="113"/>
      <c r="T12" s="113"/>
      <c r="U12" s="113"/>
      <c r="V12" s="113"/>
      <c r="W12" s="112"/>
      <c r="X12" s="19" t="s">
        <v>755</v>
      </c>
      <c r="Y12" s="19" t="s">
        <v>727</v>
      </c>
    </row>
    <row r="13" spans="1:25" ht="15" hidden="1" x14ac:dyDescent="0.25">
      <c r="A13" s="20" t="s">
        <v>11</v>
      </c>
      <c r="B13" s="188" t="s">
        <v>537</v>
      </c>
      <c r="C13" s="312" t="s">
        <v>58</v>
      </c>
      <c r="D13" s="342"/>
      <c r="E13" s="342"/>
      <c r="F13" s="342"/>
      <c r="G13" s="342"/>
      <c r="H13" s="342"/>
      <c r="I13" s="291"/>
      <c r="J13" s="291"/>
      <c r="K13" s="291"/>
      <c r="L13" s="291"/>
      <c r="M13" s="291"/>
      <c r="N13" s="291"/>
      <c r="O13" s="291"/>
      <c r="P13" s="291"/>
      <c r="Q13" s="291"/>
      <c r="R13" s="291"/>
      <c r="S13" s="291"/>
      <c r="T13" s="291"/>
      <c r="U13" s="291"/>
      <c r="V13" s="291"/>
      <c r="W13" s="292"/>
      <c r="X13" s="186"/>
      <c r="Y13" s="186"/>
    </row>
    <row r="14" spans="1:25" s="13" customFormat="1" ht="132" hidden="1" customHeight="1" x14ac:dyDescent="0.25">
      <c r="A14" s="9" t="s">
        <v>65</v>
      </c>
      <c r="B14" s="10" t="s">
        <v>63</v>
      </c>
      <c r="C14" s="10" t="s">
        <v>467</v>
      </c>
      <c r="D14" s="66" t="s">
        <v>71</v>
      </c>
      <c r="E14" s="66" t="s">
        <v>76</v>
      </c>
      <c r="F14" s="66" t="s">
        <v>72</v>
      </c>
      <c r="G14" s="83" t="s">
        <v>87</v>
      </c>
      <c r="H14" s="125" t="s">
        <v>546</v>
      </c>
      <c r="I14" s="116">
        <v>30</v>
      </c>
      <c r="J14" s="116">
        <v>30</v>
      </c>
      <c r="K14" s="116"/>
      <c r="L14" s="116"/>
      <c r="M14" s="116">
        <v>30</v>
      </c>
      <c r="N14" s="116">
        <v>30</v>
      </c>
      <c r="O14" s="116">
        <v>27</v>
      </c>
      <c r="P14" s="116">
        <v>27</v>
      </c>
      <c r="Q14" s="116">
        <v>25</v>
      </c>
      <c r="R14" s="116">
        <v>25</v>
      </c>
      <c r="S14" s="116">
        <v>25</v>
      </c>
      <c r="T14" s="116">
        <v>25</v>
      </c>
      <c r="U14" s="116">
        <v>25</v>
      </c>
      <c r="V14" s="116">
        <v>20</v>
      </c>
      <c r="W14" s="83">
        <v>20</v>
      </c>
      <c r="X14" s="12" t="s">
        <v>757</v>
      </c>
      <c r="Y14" s="12" t="s">
        <v>757</v>
      </c>
    </row>
    <row r="15" spans="1:25" s="13" customFormat="1" ht="96" hidden="1" customHeight="1" x14ac:dyDescent="0.25">
      <c r="A15" s="22"/>
      <c r="B15" s="23"/>
      <c r="C15" s="23"/>
      <c r="D15" s="66" t="s">
        <v>71</v>
      </c>
      <c r="E15" s="66" t="s">
        <v>77</v>
      </c>
      <c r="F15" s="66" t="s">
        <v>482</v>
      </c>
      <c r="G15" s="83" t="s">
        <v>547</v>
      </c>
      <c r="H15" s="126" t="s">
        <v>643</v>
      </c>
      <c r="I15" s="126" t="s">
        <v>743</v>
      </c>
      <c r="J15" s="83">
        <f>2100+231</f>
        <v>2331</v>
      </c>
      <c r="K15" s="83"/>
      <c r="L15" s="83"/>
      <c r="M15" s="83">
        <f>1800+120+36+119+20+98+34+J15</f>
        <v>4558</v>
      </c>
      <c r="N15" s="83">
        <f>319+445+M15</f>
        <v>5322</v>
      </c>
      <c r="O15" s="83">
        <f>18+N15</f>
        <v>5340</v>
      </c>
      <c r="P15" s="83">
        <f>O15+17641.38</f>
        <v>22981.38</v>
      </c>
      <c r="Q15" s="83">
        <f>32.6+P15</f>
        <v>23013.98</v>
      </c>
      <c r="R15" s="83">
        <f>222.5+1534+Q15</f>
        <v>24770.48</v>
      </c>
      <c r="S15" s="83">
        <f>1430+3450+476.3+R15</f>
        <v>30126.78</v>
      </c>
      <c r="T15" s="83">
        <f>S15</f>
        <v>30126.78</v>
      </c>
      <c r="U15" s="83">
        <f>T15</f>
        <v>30126.78</v>
      </c>
      <c r="V15" s="83">
        <f>67500+U15</f>
        <v>97626.78</v>
      </c>
      <c r="W15" s="83">
        <f>75000+V15</f>
        <v>172626.78</v>
      </c>
      <c r="X15" s="46" t="s">
        <v>755</v>
      </c>
      <c r="Y15" s="46" t="s">
        <v>459</v>
      </c>
    </row>
    <row r="16" spans="1:25" s="13" customFormat="1" ht="279" hidden="1" customHeight="1" x14ac:dyDescent="0.25">
      <c r="A16" s="198"/>
      <c r="B16" s="18"/>
      <c r="C16" s="18"/>
      <c r="D16" s="66" t="s">
        <v>71</v>
      </c>
      <c r="E16" s="66" t="s">
        <v>78</v>
      </c>
      <c r="F16" s="66" t="s">
        <v>468</v>
      </c>
      <c r="G16" s="83"/>
      <c r="H16" s="60"/>
      <c r="I16" s="60"/>
      <c r="J16" s="60"/>
      <c r="K16" s="60"/>
      <c r="L16" s="60"/>
      <c r="M16" s="83"/>
      <c r="N16" s="60"/>
      <c r="O16" s="60"/>
      <c r="P16" s="60"/>
      <c r="Q16" s="60"/>
      <c r="R16" s="60"/>
      <c r="S16" s="60"/>
      <c r="T16" s="60"/>
      <c r="U16" s="60"/>
      <c r="V16" s="60"/>
      <c r="W16" s="83"/>
      <c r="X16" s="46" t="s">
        <v>755</v>
      </c>
      <c r="Y16" s="46" t="s">
        <v>459</v>
      </c>
    </row>
    <row r="17" spans="1:25" s="13" customFormat="1" ht="109.5" hidden="1" customHeight="1" x14ac:dyDescent="0.25">
      <c r="A17" s="11" t="s">
        <v>66</v>
      </c>
      <c r="B17" s="10" t="s">
        <v>64</v>
      </c>
      <c r="C17" s="10" t="s">
        <v>88</v>
      </c>
      <c r="D17" s="66" t="s">
        <v>71</v>
      </c>
      <c r="E17" s="66" t="s">
        <v>80</v>
      </c>
      <c r="F17" s="66" t="s">
        <v>81</v>
      </c>
      <c r="G17" s="83"/>
      <c r="H17" s="83"/>
      <c r="I17" s="83"/>
      <c r="J17" s="60"/>
      <c r="K17" s="60"/>
      <c r="L17" s="60"/>
      <c r="M17" s="83"/>
      <c r="N17" s="60"/>
      <c r="O17" s="60"/>
      <c r="P17" s="60"/>
      <c r="Q17" s="60"/>
      <c r="R17" s="60"/>
      <c r="S17" s="60"/>
      <c r="T17" s="60"/>
      <c r="U17" s="60"/>
      <c r="V17" s="60"/>
      <c r="W17" s="83"/>
      <c r="X17" s="46" t="s">
        <v>755</v>
      </c>
      <c r="Y17" s="46" t="s">
        <v>459</v>
      </c>
    </row>
    <row r="18" spans="1:25" s="13" customFormat="1" ht="170.25" hidden="1" customHeight="1" x14ac:dyDescent="0.25">
      <c r="A18" s="45"/>
      <c r="B18" s="18"/>
      <c r="C18" s="18"/>
      <c r="D18" s="66" t="s">
        <v>71</v>
      </c>
      <c r="E18" s="66" t="s">
        <v>701</v>
      </c>
      <c r="F18" s="66" t="s">
        <v>728</v>
      </c>
      <c r="G18" s="83"/>
      <c r="H18" s="83"/>
      <c r="I18" s="83"/>
      <c r="J18" s="83"/>
      <c r="K18" s="83"/>
      <c r="L18" s="83"/>
      <c r="M18" s="83"/>
      <c r="N18" s="60"/>
      <c r="O18" s="60"/>
      <c r="P18" s="60"/>
      <c r="Q18" s="60"/>
      <c r="R18" s="60"/>
      <c r="S18" s="60"/>
      <c r="T18" s="60"/>
      <c r="U18" s="60"/>
      <c r="V18" s="60"/>
      <c r="W18" s="83"/>
      <c r="X18" s="46" t="s">
        <v>755</v>
      </c>
      <c r="Y18" s="46" t="s">
        <v>459</v>
      </c>
    </row>
    <row r="19" spans="1:25" s="13" customFormat="1" ht="279.75" hidden="1" customHeight="1" x14ac:dyDescent="0.25">
      <c r="A19" s="194" t="s">
        <v>702</v>
      </c>
      <c r="B19" s="66" t="s">
        <v>545</v>
      </c>
      <c r="C19" s="66" t="s">
        <v>82</v>
      </c>
      <c r="D19" s="66" t="s">
        <v>71</v>
      </c>
      <c r="E19" s="66" t="s">
        <v>703</v>
      </c>
      <c r="F19" s="66" t="s">
        <v>466</v>
      </c>
      <c r="G19" s="83" t="s">
        <v>543</v>
      </c>
      <c r="H19" s="83" t="s">
        <v>460</v>
      </c>
      <c r="I19" s="116">
        <v>55</v>
      </c>
      <c r="J19" s="116">
        <v>59</v>
      </c>
      <c r="K19" s="116"/>
      <c r="L19" s="116"/>
      <c r="M19" s="116">
        <v>62</v>
      </c>
      <c r="N19" s="116">
        <v>65</v>
      </c>
      <c r="O19" s="116">
        <v>69</v>
      </c>
      <c r="P19" s="116">
        <v>72</v>
      </c>
      <c r="Q19" s="116">
        <v>75</v>
      </c>
      <c r="R19" s="116">
        <v>81</v>
      </c>
      <c r="S19" s="116">
        <v>84</v>
      </c>
      <c r="T19" s="116">
        <v>88</v>
      </c>
      <c r="U19" s="116">
        <v>92</v>
      </c>
      <c r="V19" s="116">
        <v>96</v>
      </c>
      <c r="W19" s="116">
        <v>100</v>
      </c>
      <c r="X19" s="46" t="s">
        <v>755</v>
      </c>
      <c r="Y19" s="46" t="s">
        <v>459</v>
      </c>
    </row>
    <row r="20" spans="1:25" s="13" customFormat="1" ht="105.75" hidden="1" customHeight="1" x14ac:dyDescent="0.25">
      <c r="A20" s="9" t="s">
        <v>67</v>
      </c>
      <c r="B20" s="10" t="s">
        <v>544</v>
      </c>
      <c r="C20" s="10" t="s">
        <v>561</v>
      </c>
      <c r="D20" s="66" t="s">
        <v>71</v>
      </c>
      <c r="E20" s="66" t="s">
        <v>83</v>
      </c>
      <c r="F20" s="66" t="s">
        <v>480</v>
      </c>
      <c r="G20" s="83"/>
      <c r="H20" s="83"/>
      <c r="I20" s="116"/>
      <c r="J20" s="128"/>
      <c r="K20" s="128"/>
      <c r="L20" s="128"/>
      <c r="M20" s="116"/>
      <c r="N20" s="128"/>
      <c r="O20" s="128"/>
      <c r="P20" s="128"/>
      <c r="Q20" s="128"/>
      <c r="R20" s="128"/>
      <c r="S20" s="128"/>
      <c r="T20" s="128"/>
      <c r="U20" s="128"/>
      <c r="V20" s="128"/>
      <c r="W20" s="116"/>
      <c r="X20" s="46" t="s">
        <v>755</v>
      </c>
      <c r="Y20" s="46" t="s">
        <v>459</v>
      </c>
    </row>
    <row r="21" spans="1:25" s="13" customFormat="1" ht="93.75" hidden="1" customHeight="1" x14ac:dyDescent="0.25">
      <c r="A21" s="22"/>
      <c r="B21" s="23"/>
      <c r="C21" s="23"/>
      <c r="D21" s="66" t="s">
        <v>71</v>
      </c>
      <c r="E21" s="66" t="s">
        <v>704</v>
      </c>
      <c r="F21" s="66" t="s">
        <v>84</v>
      </c>
      <c r="G21" s="83"/>
      <c r="H21" s="83"/>
      <c r="I21" s="116"/>
      <c r="J21" s="128"/>
      <c r="K21" s="128"/>
      <c r="L21" s="128"/>
      <c r="M21" s="116"/>
      <c r="N21" s="128"/>
      <c r="O21" s="128"/>
      <c r="P21" s="128"/>
      <c r="Q21" s="128"/>
      <c r="R21" s="128"/>
      <c r="S21" s="128"/>
      <c r="T21" s="128"/>
      <c r="U21" s="128"/>
      <c r="V21" s="128"/>
      <c r="W21" s="116"/>
      <c r="X21" s="46" t="s">
        <v>755</v>
      </c>
      <c r="Y21" s="46" t="s">
        <v>459</v>
      </c>
    </row>
    <row r="22" spans="1:25" s="13" customFormat="1" ht="100.5" hidden="1" customHeight="1" x14ac:dyDescent="0.25">
      <c r="A22" s="22"/>
      <c r="B22" s="23"/>
      <c r="C22" s="23"/>
      <c r="D22" s="66" t="s">
        <v>71</v>
      </c>
      <c r="E22" s="66" t="s">
        <v>705</v>
      </c>
      <c r="F22" s="66" t="s">
        <v>85</v>
      </c>
      <c r="G22" s="83"/>
      <c r="H22" s="83"/>
      <c r="I22" s="116"/>
      <c r="J22" s="128"/>
      <c r="K22" s="128"/>
      <c r="L22" s="128"/>
      <c r="M22" s="116"/>
      <c r="N22" s="128"/>
      <c r="O22" s="128"/>
      <c r="P22" s="128"/>
      <c r="Q22" s="128"/>
      <c r="R22" s="128"/>
      <c r="S22" s="128"/>
      <c r="T22" s="128"/>
      <c r="U22" s="128"/>
      <c r="V22" s="128"/>
      <c r="W22" s="116"/>
      <c r="X22" s="46" t="s">
        <v>755</v>
      </c>
      <c r="Y22" s="46" t="s">
        <v>459</v>
      </c>
    </row>
    <row r="23" spans="1:25" s="13" customFormat="1" ht="114.75" hidden="1" customHeight="1" x14ac:dyDescent="0.25">
      <c r="A23" s="198"/>
      <c r="B23" s="18"/>
      <c r="C23" s="18"/>
      <c r="D23" s="66" t="s">
        <v>71</v>
      </c>
      <c r="E23" s="66" t="s">
        <v>706</v>
      </c>
      <c r="F23" s="66" t="s">
        <v>86</v>
      </c>
      <c r="G23" s="83"/>
      <c r="H23" s="83"/>
      <c r="I23" s="116"/>
      <c r="J23" s="128"/>
      <c r="K23" s="128"/>
      <c r="L23" s="128"/>
      <c r="M23" s="116"/>
      <c r="N23" s="128"/>
      <c r="O23" s="128"/>
      <c r="P23" s="128"/>
      <c r="Q23" s="128"/>
      <c r="R23" s="128"/>
      <c r="S23" s="128"/>
      <c r="T23" s="128"/>
      <c r="U23" s="128"/>
      <c r="V23" s="128"/>
      <c r="W23" s="116"/>
      <c r="X23" s="46" t="s">
        <v>755</v>
      </c>
      <c r="Y23" s="46" t="s">
        <v>459</v>
      </c>
    </row>
    <row r="24" spans="1:25" ht="15" hidden="1" x14ac:dyDescent="0.25">
      <c r="A24" s="196" t="s">
        <v>12</v>
      </c>
      <c r="B24" s="188" t="s">
        <v>89</v>
      </c>
      <c r="C24" s="312" t="s">
        <v>70</v>
      </c>
      <c r="D24" s="313"/>
      <c r="E24" s="313"/>
      <c r="F24" s="313"/>
      <c r="G24" s="313"/>
      <c r="H24" s="313"/>
      <c r="I24" s="314"/>
      <c r="J24" s="314"/>
      <c r="K24" s="314"/>
      <c r="L24" s="314"/>
      <c r="M24" s="314"/>
      <c r="N24" s="314"/>
      <c r="O24" s="314"/>
      <c r="P24" s="314"/>
      <c r="Q24" s="314"/>
      <c r="R24" s="314"/>
      <c r="S24" s="314"/>
      <c r="T24" s="314"/>
      <c r="U24" s="314"/>
      <c r="V24" s="314"/>
      <c r="W24" s="315"/>
      <c r="X24" s="186"/>
      <c r="Y24" s="186"/>
    </row>
    <row r="25" spans="1:25" ht="222" hidden="1" customHeight="1" x14ac:dyDescent="0.25">
      <c r="A25" s="204" t="s">
        <v>90</v>
      </c>
      <c r="B25" s="17" t="s">
        <v>68</v>
      </c>
      <c r="C25" s="17" t="s">
        <v>469</v>
      </c>
      <c r="D25" s="201" t="s">
        <v>94</v>
      </c>
      <c r="E25" s="66" t="s">
        <v>93</v>
      </c>
      <c r="F25" s="34" t="s">
        <v>729</v>
      </c>
      <c r="G25" s="62" t="s">
        <v>470</v>
      </c>
      <c r="H25" s="62" t="s">
        <v>549</v>
      </c>
      <c r="I25" s="129">
        <v>7</v>
      </c>
      <c r="J25" s="129">
        <v>7</v>
      </c>
      <c r="K25" s="129"/>
      <c r="L25" s="129"/>
      <c r="M25" s="129">
        <v>7</v>
      </c>
      <c r="N25" s="129">
        <v>7</v>
      </c>
      <c r="O25" s="129">
        <v>7</v>
      </c>
      <c r="P25" s="129">
        <v>7</v>
      </c>
      <c r="Q25" s="129">
        <v>7</v>
      </c>
      <c r="R25" s="129">
        <v>7</v>
      </c>
      <c r="S25" s="129">
        <v>7</v>
      </c>
      <c r="T25" s="129">
        <v>7</v>
      </c>
      <c r="U25" s="129">
        <v>7</v>
      </c>
      <c r="V25" s="129">
        <v>7</v>
      </c>
      <c r="W25" s="129">
        <v>8</v>
      </c>
      <c r="X25" s="188" t="s">
        <v>755</v>
      </c>
      <c r="Y25" s="188" t="s">
        <v>459</v>
      </c>
    </row>
    <row r="26" spans="1:25" ht="108" hidden="1" customHeight="1" x14ac:dyDescent="0.25">
      <c r="A26" s="8" t="s">
        <v>471</v>
      </c>
      <c r="B26" s="201" t="s">
        <v>472</v>
      </c>
      <c r="C26" s="201" t="s">
        <v>473</v>
      </c>
      <c r="D26" s="201" t="s">
        <v>94</v>
      </c>
      <c r="E26" s="201" t="s">
        <v>475</v>
      </c>
      <c r="F26" s="183" t="s">
        <v>504</v>
      </c>
      <c r="G26" s="111" t="s">
        <v>474</v>
      </c>
      <c r="H26" s="173" t="s">
        <v>548</v>
      </c>
      <c r="I26" s="114">
        <v>19</v>
      </c>
      <c r="J26" s="114">
        <v>18</v>
      </c>
      <c r="K26" s="114"/>
      <c r="L26" s="114"/>
      <c r="M26" s="114">
        <v>18</v>
      </c>
      <c r="N26" s="114">
        <v>18</v>
      </c>
      <c r="O26" s="114">
        <v>18</v>
      </c>
      <c r="P26" s="114">
        <v>18</v>
      </c>
      <c r="Q26" s="114">
        <v>18</v>
      </c>
      <c r="R26" s="114">
        <v>18</v>
      </c>
      <c r="S26" s="114">
        <v>18</v>
      </c>
      <c r="T26" s="114">
        <v>18</v>
      </c>
      <c r="U26" s="114">
        <v>19</v>
      </c>
      <c r="V26" s="114">
        <v>19</v>
      </c>
      <c r="W26" s="114">
        <v>20</v>
      </c>
      <c r="X26" s="186" t="s">
        <v>755</v>
      </c>
      <c r="Y26" s="186" t="s">
        <v>459</v>
      </c>
    </row>
    <row r="27" spans="1:25" ht="150.75" hidden="1" customHeight="1" x14ac:dyDescent="0.25">
      <c r="A27" s="204" t="s">
        <v>91</v>
      </c>
      <c r="B27" s="201" t="s">
        <v>69</v>
      </c>
      <c r="C27" s="201" t="s">
        <v>441</v>
      </c>
      <c r="D27" s="201" t="s">
        <v>477</v>
      </c>
      <c r="E27" s="201" t="s">
        <v>95</v>
      </c>
      <c r="F27" s="184" t="s">
        <v>476</v>
      </c>
      <c r="G27" s="91"/>
      <c r="H27" s="90"/>
      <c r="I27" s="165"/>
      <c r="J27" s="91"/>
      <c r="K27" s="91"/>
      <c r="L27" s="91"/>
      <c r="M27" s="91"/>
      <c r="N27" s="91"/>
      <c r="O27" s="91"/>
      <c r="P27" s="91"/>
      <c r="Q27" s="91"/>
      <c r="R27" s="91"/>
      <c r="S27" s="91"/>
      <c r="T27" s="91"/>
      <c r="U27" s="91"/>
      <c r="V27" s="91"/>
      <c r="W27" s="91"/>
      <c r="X27" s="186" t="s">
        <v>755</v>
      </c>
      <c r="Y27" s="186" t="s">
        <v>459</v>
      </c>
    </row>
    <row r="28" spans="1:25" ht="180" hidden="1" customHeight="1" x14ac:dyDescent="0.25">
      <c r="A28" s="204" t="s">
        <v>92</v>
      </c>
      <c r="B28" s="201" t="s">
        <v>96</v>
      </c>
      <c r="C28" s="201" t="s">
        <v>442</v>
      </c>
      <c r="D28" s="201" t="s">
        <v>479</v>
      </c>
      <c r="E28" s="201" t="s">
        <v>97</v>
      </c>
      <c r="F28" s="201" t="s">
        <v>542</v>
      </c>
      <c r="G28" s="111" t="s">
        <v>478</v>
      </c>
      <c r="H28" s="130" t="s">
        <v>541</v>
      </c>
      <c r="I28" s="87">
        <v>16.2</v>
      </c>
      <c r="J28" s="111">
        <v>17</v>
      </c>
      <c r="K28" s="111"/>
      <c r="L28" s="111"/>
      <c r="M28" s="111">
        <v>17.100000000000001</v>
      </c>
      <c r="N28" s="111">
        <v>17.2</v>
      </c>
      <c r="O28" s="111">
        <v>17.399999999999999</v>
      </c>
      <c r="P28" s="111">
        <v>17.5</v>
      </c>
      <c r="Q28" s="111">
        <v>17.8</v>
      </c>
      <c r="R28" s="111">
        <v>17.899999999999999</v>
      </c>
      <c r="S28" s="111">
        <v>18</v>
      </c>
      <c r="T28" s="111">
        <v>18.5</v>
      </c>
      <c r="U28" s="111">
        <v>20</v>
      </c>
      <c r="V28" s="111">
        <v>20.5</v>
      </c>
      <c r="W28" s="111">
        <v>21</v>
      </c>
      <c r="X28" s="27" t="s">
        <v>787</v>
      </c>
      <c r="Y28" s="27" t="s">
        <v>788</v>
      </c>
    </row>
    <row r="29" spans="1:25" ht="23.25" hidden="1" customHeight="1" x14ac:dyDescent="0.25">
      <c r="A29" s="196" t="s">
        <v>13</v>
      </c>
      <c r="B29" s="188" t="s">
        <v>550</v>
      </c>
      <c r="C29" s="312" t="s">
        <v>8</v>
      </c>
      <c r="D29" s="334"/>
      <c r="E29" s="334"/>
      <c r="F29" s="334"/>
      <c r="G29" s="334"/>
      <c r="H29" s="334"/>
      <c r="I29" s="291"/>
      <c r="J29" s="291"/>
      <c r="K29" s="291"/>
      <c r="L29" s="291"/>
      <c r="M29" s="291"/>
      <c r="N29" s="291"/>
      <c r="O29" s="291"/>
      <c r="P29" s="291"/>
      <c r="Q29" s="291"/>
      <c r="R29" s="291"/>
      <c r="S29" s="291"/>
      <c r="T29" s="291"/>
      <c r="U29" s="291"/>
      <c r="V29" s="291"/>
      <c r="W29" s="292"/>
      <c r="X29" s="186"/>
      <c r="Y29" s="186"/>
    </row>
    <row r="30" spans="1:25" s="13" customFormat="1" ht="126" hidden="1" x14ac:dyDescent="0.25">
      <c r="A30" s="9" t="s">
        <v>98</v>
      </c>
      <c r="B30" s="66" t="s">
        <v>99</v>
      </c>
      <c r="C30" s="66" t="s">
        <v>100</v>
      </c>
      <c r="D30" s="29" t="s">
        <v>109</v>
      </c>
      <c r="E30" s="66" t="s">
        <v>491</v>
      </c>
      <c r="F30" s="34" t="s">
        <v>503</v>
      </c>
      <c r="G30" s="83" t="s">
        <v>108</v>
      </c>
      <c r="H30" s="131" t="s">
        <v>110</v>
      </c>
      <c r="I30" s="131" t="s">
        <v>746</v>
      </c>
      <c r="J30" s="83" t="s">
        <v>499</v>
      </c>
      <c r="K30" s="83"/>
      <c r="L30" s="83"/>
      <c r="M30" s="83" t="s">
        <v>794</v>
      </c>
      <c r="N30" s="83" t="s">
        <v>795</v>
      </c>
      <c r="O30" s="83" t="s">
        <v>796</v>
      </c>
      <c r="P30" s="83" t="s">
        <v>797</v>
      </c>
      <c r="Q30" s="83" t="s">
        <v>798</v>
      </c>
      <c r="R30" s="83" t="s">
        <v>799</v>
      </c>
      <c r="S30" s="83" t="s">
        <v>800</v>
      </c>
      <c r="T30" s="83" t="s">
        <v>801</v>
      </c>
      <c r="U30" s="83" t="s">
        <v>802</v>
      </c>
      <c r="V30" s="83" t="s">
        <v>803</v>
      </c>
      <c r="W30" s="83" t="s">
        <v>804</v>
      </c>
      <c r="X30" s="12" t="s">
        <v>758</v>
      </c>
      <c r="Y30" s="12" t="s">
        <v>786</v>
      </c>
    </row>
    <row r="31" spans="1:25" s="13" customFormat="1" ht="78.75" hidden="1" x14ac:dyDescent="0.25">
      <c r="A31" s="9" t="s">
        <v>102</v>
      </c>
      <c r="B31" s="10" t="s">
        <v>101</v>
      </c>
      <c r="C31" s="10" t="s">
        <v>551</v>
      </c>
      <c r="D31" s="29" t="s">
        <v>497</v>
      </c>
      <c r="E31" s="66" t="s">
        <v>103</v>
      </c>
      <c r="F31" s="34" t="s">
        <v>498</v>
      </c>
      <c r="G31" s="83" t="s">
        <v>552</v>
      </c>
      <c r="H31" s="132" t="s">
        <v>763</v>
      </c>
      <c r="I31" s="133">
        <v>0</v>
      </c>
      <c r="J31" s="116">
        <v>15</v>
      </c>
      <c r="K31" s="116"/>
      <c r="L31" s="116"/>
      <c r="M31" s="116">
        <v>20</v>
      </c>
      <c r="N31" s="116">
        <v>21</v>
      </c>
      <c r="O31" s="116">
        <v>22</v>
      </c>
      <c r="P31" s="116">
        <v>22</v>
      </c>
      <c r="Q31" s="116">
        <v>23</v>
      </c>
      <c r="R31" s="116">
        <v>24</v>
      </c>
      <c r="S31" s="116">
        <v>25</v>
      </c>
      <c r="T31" s="116">
        <v>26</v>
      </c>
      <c r="U31" s="116">
        <v>27</v>
      </c>
      <c r="V31" s="116">
        <v>29</v>
      </c>
      <c r="W31" s="116">
        <v>30</v>
      </c>
      <c r="X31" s="12" t="s">
        <v>758</v>
      </c>
      <c r="Y31" s="12" t="s">
        <v>786</v>
      </c>
    </row>
    <row r="32" spans="1:25" s="13" customFormat="1" ht="70.5" hidden="1" customHeight="1" x14ac:dyDescent="0.25">
      <c r="A32" s="198"/>
      <c r="B32" s="18"/>
      <c r="C32" s="18"/>
      <c r="D32" s="29" t="s">
        <v>494</v>
      </c>
      <c r="E32" s="66" t="s">
        <v>492</v>
      </c>
      <c r="F32" s="34" t="s">
        <v>493</v>
      </c>
      <c r="G32" s="83" t="s">
        <v>496</v>
      </c>
      <c r="H32" s="134" t="s">
        <v>555</v>
      </c>
      <c r="I32" s="133">
        <v>0</v>
      </c>
      <c r="J32" s="83">
        <v>15</v>
      </c>
      <c r="K32" s="83"/>
      <c r="L32" s="83"/>
      <c r="M32" s="83">
        <v>15</v>
      </c>
      <c r="N32" s="83">
        <v>20</v>
      </c>
      <c r="O32" s="83">
        <v>25</v>
      </c>
      <c r="P32" s="83">
        <v>27</v>
      </c>
      <c r="Q32" s="83">
        <v>28</v>
      </c>
      <c r="R32" s="83">
        <v>29</v>
      </c>
      <c r="S32" s="83">
        <v>29.3</v>
      </c>
      <c r="T32" s="83">
        <v>29.3</v>
      </c>
      <c r="U32" s="83">
        <v>29.5</v>
      </c>
      <c r="V32" s="83">
        <v>29.5</v>
      </c>
      <c r="W32" s="83">
        <v>30</v>
      </c>
      <c r="X32" s="12" t="s">
        <v>758</v>
      </c>
      <c r="Y32" s="12" t="s">
        <v>786</v>
      </c>
    </row>
    <row r="33" spans="1:25" s="13" customFormat="1" ht="157.5" hidden="1" x14ac:dyDescent="0.25">
      <c r="A33" s="9" t="s">
        <v>104</v>
      </c>
      <c r="B33" s="10" t="s">
        <v>105</v>
      </c>
      <c r="C33" s="10" t="s">
        <v>502</v>
      </c>
      <c r="D33" s="29" t="s">
        <v>500</v>
      </c>
      <c r="E33" s="66" t="s">
        <v>106</v>
      </c>
      <c r="F33" s="34" t="s">
        <v>495</v>
      </c>
      <c r="G33" s="83" t="s">
        <v>553</v>
      </c>
      <c r="H33" s="131" t="s">
        <v>557</v>
      </c>
      <c r="I33" s="135">
        <v>80</v>
      </c>
      <c r="J33" s="116">
        <v>120</v>
      </c>
      <c r="K33" s="116"/>
      <c r="L33" s="116"/>
      <c r="M33" s="116">
        <v>120</v>
      </c>
      <c r="N33" s="116">
        <v>120</v>
      </c>
      <c r="O33" s="116">
        <v>120</v>
      </c>
      <c r="P33" s="116">
        <v>120</v>
      </c>
      <c r="Q33" s="116">
        <v>100</v>
      </c>
      <c r="R33" s="116">
        <v>100</v>
      </c>
      <c r="S33" s="116">
        <v>100</v>
      </c>
      <c r="T33" s="116">
        <v>100</v>
      </c>
      <c r="U33" s="116">
        <v>100</v>
      </c>
      <c r="V33" s="116">
        <v>100</v>
      </c>
      <c r="W33" s="116">
        <v>100</v>
      </c>
      <c r="X33" s="12" t="s">
        <v>758</v>
      </c>
      <c r="Y33" s="12" t="s">
        <v>786</v>
      </c>
    </row>
    <row r="34" spans="1:25" s="13" customFormat="1" ht="112.5" hidden="1" customHeight="1" x14ac:dyDescent="0.25">
      <c r="A34" s="198"/>
      <c r="B34" s="18"/>
      <c r="C34" s="18"/>
      <c r="D34" s="29" t="s">
        <v>109</v>
      </c>
      <c r="E34" s="66" t="s">
        <v>107</v>
      </c>
      <c r="F34" s="34" t="s">
        <v>501</v>
      </c>
      <c r="G34" s="83" t="s">
        <v>554</v>
      </c>
      <c r="H34" s="131" t="s">
        <v>556</v>
      </c>
      <c r="I34" s="135">
        <v>1240</v>
      </c>
      <c r="J34" s="116">
        <v>1690</v>
      </c>
      <c r="K34" s="116"/>
      <c r="L34" s="116"/>
      <c r="M34" s="116">
        <v>1695</v>
      </c>
      <c r="N34" s="116">
        <v>1700</v>
      </c>
      <c r="O34" s="116">
        <v>1705</v>
      </c>
      <c r="P34" s="116">
        <v>1710</v>
      </c>
      <c r="Q34" s="116">
        <v>1715</v>
      </c>
      <c r="R34" s="116">
        <v>1720</v>
      </c>
      <c r="S34" s="116">
        <v>1720</v>
      </c>
      <c r="T34" s="116">
        <v>1720</v>
      </c>
      <c r="U34" s="116">
        <v>1720</v>
      </c>
      <c r="V34" s="116">
        <v>1720</v>
      </c>
      <c r="W34" s="116">
        <v>1720</v>
      </c>
      <c r="X34" s="12" t="s">
        <v>758</v>
      </c>
      <c r="Y34" s="12" t="s">
        <v>786</v>
      </c>
    </row>
    <row r="35" spans="1:25" s="13" customFormat="1" ht="102" hidden="1" x14ac:dyDescent="0.25">
      <c r="A35" s="46" t="s">
        <v>644</v>
      </c>
      <c r="B35" s="18" t="s">
        <v>645</v>
      </c>
      <c r="C35" s="18" t="s">
        <v>646</v>
      </c>
      <c r="D35" s="29" t="s">
        <v>109</v>
      </c>
      <c r="E35" s="66" t="s">
        <v>647</v>
      </c>
      <c r="F35" s="34" t="s">
        <v>649</v>
      </c>
      <c r="G35" s="83" t="s">
        <v>650</v>
      </c>
      <c r="H35" s="131" t="s">
        <v>648</v>
      </c>
      <c r="I35" s="135">
        <v>7366</v>
      </c>
      <c r="J35" s="116">
        <v>8000</v>
      </c>
      <c r="K35" s="116"/>
      <c r="L35" s="116"/>
      <c r="M35" s="116">
        <v>8000</v>
      </c>
      <c r="N35" s="116">
        <v>8100</v>
      </c>
      <c r="O35" s="116">
        <v>8150</v>
      </c>
      <c r="P35" s="116">
        <v>8200</v>
      </c>
      <c r="Q35" s="116">
        <v>8250</v>
      </c>
      <c r="R35" s="116">
        <v>8300</v>
      </c>
      <c r="S35" s="116">
        <v>8350</v>
      </c>
      <c r="T35" s="116">
        <v>8400</v>
      </c>
      <c r="U35" s="116">
        <v>8500</v>
      </c>
      <c r="V35" s="116">
        <v>8600</v>
      </c>
      <c r="W35" s="116">
        <v>8700</v>
      </c>
      <c r="X35" s="12" t="s">
        <v>758</v>
      </c>
      <c r="Y35" s="12" t="s">
        <v>786</v>
      </c>
    </row>
    <row r="36" spans="1:25" ht="18.75" hidden="1" x14ac:dyDescent="0.25">
      <c r="A36" s="185">
        <v>2</v>
      </c>
      <c r="B36" s="187" t="s">
        <v>17</v>
      </c>
      <c r="C36" s="335" t="s">
        <v>9</v>
      </c>
      <c r="D36" s="336"/>
      <c r="E36" s="336"/>
      <c r="F36" s="336"/>
      <c r="G36" s="336"/>
      <c r="H36" s="336"/>
      <c r="I36" s="291"/>
      <c r="J36" s="291"/>
      <c r="K36" s="291"/>
      <c r="L36" s="291"/>
      <c r="M36" s="291"/>
      <c r="N36" s="291"/>
      <c r="O36" s="291"/>
      <c r="P36" s="291"/>
      <c r="Q36" s="291"/>
      <c r="R36" s="291"/>
      <c r="S36" s="291"/>
      <c r="T36" s="291"/>
      <c r="U36" s="291"/>
      <c r="V36" s="291"/>
      <c r="W36" s="292"/>
      <c r="X36" s="186"/>
      <c r="Y36" s="186"/>
    </row>
    <row r="37" spans="1:25" ht="15" hidden="1" x14ac:dyDescent="0.25">
      <c r="A37" s="196" t="s">
        <v>14</v>
      </c>
      <c r="B37" s="188" t="s">
        <v>16</v>
      </c>
      <c r="C37" s="312" t="s">
        <v>15</v>
      </c>
      <c r="D37" s="334"/>
      <c r="E37" s="334"/>
      <c r="F37" s="334"/>
      <c r="G37" s="334"/>
      <c r="H37" s="334"/>
      <c r="I37" s="291"/>
      <c r="J37" s="291"/>
      <c r="K37" s="291"/>
      <c r="L37" s="291"/>
      <c r="M37" s="291"/>
      <c r="N37" s="291"/>
      <c r="O37" s="291"/>
      <c r="P37" s="291"/>
      <c r="Q37" s="291"/>
      <c r="R37" s="291"/>
      <c r="S37" s="291"/>
      <c r="T37" s="291"/>
      <c r="U37" s="291"/>
      <c r="V37" s="291"/>
      <c r="W37" s="292"/>
      <c r="X37" s="186"/>
      <c r="Y37" s="186"/>
    </row>
    <row r="38" spans="1:25" s="13" customFormat="1" ht="94.5" hidden="1" x14ac:dyDescent="0.25">
      <c r="A38" s="9" t="s">
        <v>111</v>
      </c>
      <c r="B38" s="10" t="s">
        <v>112</v>
      </c>
      <c r="C38" s="10" t="s">
        <v>113</v>
      </c>
      <c r="D38" s="29" t="s">
        <v>117</v>
      </c>
      <c r="E38" s="66" t="s">
        <v>124</v>
      </c>
      <c r="F38" s="34" t="s">
        <v>538</v>
      </c>
      <c r="G38" s="87" t="s">
        <v>116</v>
      </c>
      <c r="H38" s="136" t="s">
        <v>747</v>
      </c>
      <c r="I38" s="137">
        <v>59.9</v>
      </c>
      <c r="J38" s="172">
        <v>60</v>
      </c>
      <c r="K38" s="172"/>
      <c r="L38" s="172"/>
      <c r="M38" s="172">
        <v>62</v>
      </c>
      <c r="N38" s="172">
        <v>64</v>
      </c>
      <c r="O38" s="172">
        <v>66</v>
      </c>
      <c r="P38" s="172">
        <v>68</v>
      </c>
      <c r="Q38" s="172">
        <v>70</v>
      </c>
      <c r="R38" s="172">
        <v>72</v>
      </c>
      <c r="S38" s="172">
        <v>75</v>
      </c>
      <c r="T38" s="172">
        <v>79</v>
      </c>
      <c r="U38" s="172">
        <v>83</v>
      </c>
      <c r="V38" s="172">
        <v>87</v>
      </c>
      <c r="W38" s="147">
        <v>90</v>
      </c>
      <c r="X38" s="12" t="s">
        <v>758</v>
      </c>
      <c r="Y38" s="46" t="s">
        <v>769</v>
      </c>
    </row>
    <row r="39" spans="1:25" s="13" customFormat="1" ht="63.75" hidden="1" x14ac:dyDescent="0.25">
      <c r="A39" s="22"/>
      <c r="B39" s="23"/>
      <c r="C39" s="23"/>
      <c r="D39" s="29" t="s">
        <v>118</v>
      </c>
      <c r="E39" s="66" t="s">
        <v>653</v>
      </c>
      <c r="F39" s="34" t="s">
        <v>114</v>
      </c>
      <c r="G39" s="89"/>
      <c r="H39" s="138"/>
      <c r="I39" s="139"/>
      <c r="J39" s="140"/>
      <c r="K39" s="140"/>
      <c r="L39" s="140"/>
      <c r="M39" s="141"/>
      <c r="N39" s="141"/>
      <c r="O39" s="141"/>
      <c r="P39" s="141"/>
      <c r="Q39" s="141"/>
      <c r="R39" s="141"/>
      <c r="S39" s="141"/>
      <c r="T39" s="141"/>
      <c r="U39" s="141"/>
      <c r="V39" s="141"/>
      <c r="W39" s="89"/>
      <c r="X39" s="12" t="s">
        <v>758</v>
      </c>
      <c r="Y39" s="46" t="s">
        <v>769</v>
      </c>
    </row>
    <row r="40" spans="1:25" s="13" customFormat="1" ht="63.75" hidden="1" x14ac:dyDescent="0.25">
      <c r="A40" s="22"/>
      <c r="B40" s="18"/>
      <c r="C40" s="18"/>
      <c r="D40" s="29" t="s">
        <v>118</v>
      </c>
      <c r="E40" s="66" t="s">
        <v>654</v>
      </c>
      <c r="F40" s="34" t="s">
        <v>115</v>
      </c>
      <c r="G40" s="91"/>
      <c r="H40" s="142"/>
      <c r="I40" s="143"/>
      <c r="J40" s="144"/>
      <c r="K40" s="144"/>
      <c r="L40" s="144"/>
      <c r="M40" s="92"/>
      <c r="N40" s="92"/>
      <c r="O40" s="92"/>
      <c r="P40" s="92"/>
      <c r="Q40" s="92"/>
      <c r="R40" s="92"/>
      <c r="S40" s="92"/>
      <c r="T40" s="92"/>
      <c r="U40" s="92"/>
      <c r="V40" s="92"/>
      <c r="W40" s="91"/>
      <c r="X40" s="12" t="s">
        <v>758</v>
      </c>
      <c r="Y40" s="46" t="s">
        <v>769</v>
      </c>
    </row>
    <row r="41" spans="1:25" s="13" customFormat="1" ht="78.75" hidden="1" x14ac:dyDescent="0.25">
      <c r="A41" s="33" t="s">
        <v>656</v>
      </c>
      <c r="B41" s="30" t="s">
        <v>651</v>
      </c>
      <c r="C41" s="10" t="s">
        <v>652</v>
      </c>
      <c r="D41" s="29" t="s">
        <v>118</v>
      </c>
      <c r="E41" s="66" t="s">
        <v>125</v>
      </c>
      <c r="F41" s="34" t="s">
        <v>652</v>
      </c>
      <c r="G41" s="83" t="s">
        <v>655</v>
      </c>
      <c r="H41" s="145" t="s">
        <v>739</v>
      </c>
      <c r="I41" s="146">
        <v>100</v>
      </c>
      <c r="J41" s="146">
        <v>100</v>
      </c>
      <c r="K41" s="146"/>
      <c r="L41" s="146"/>
      <c r="M41" s="146">
        <v>100</v>
      </c>
      <c r="N41" s="146">
        <v>100</v>
      </c>
      <c r="O41" s="146">
        <v>100</v>
      </c>
      <c r="P41" s="146">
        <v>100</v>
      </c>
      <c r="Q41" s="146">
        <v>100</v>
      </c>
      <c r="R41" s="146">
        <v>100</v>
      </c>
      <c r="S41" s="146">
        <v>100</v>
      </c>
      <c r="T41" s="146">
        <v>100</v>
      </c>
      <c r="U41" s="146">
        <v>100</v>
      </c>
      <c r="V41" s="146">
        <v>100</v>
      </c>
      <c r="W41" s="146">
        <v>100</v>
      </c>
      <c r="X41" s="12" t="s">
        <v>758</v>
      </c>
      <c r="Y41" s="46" t="s">
        <v>769</v>
      </c>
    </row>
    <row r="42" spans="1:25" ht="15" hidden="1" x14ac:dyDescent="0.25">
      <c r="A42" s="35" t="s">
        <v>31</v>
      </c>
      <c r="B42" s="36" t="s">
        <v>135</v>
      </c>
      <c r="C42" s="337" t="s">
        <v>18</v>
      </c>
      <c r="D42" s="338"/>
      <c r="E42" s="338"/>
      <c r="F42" s="338"/>
      <c r="G42" s="338"/>
      <c r="H42" s="338"/>
      <c r="I42" s="339"/>
      <c r="J42" s="339"/>
      <c r="K42" s="339"/>
      <c r="L42" s="339"/>
      <c r="M42" s="339"/>
      <c r="N42" s="339"/>
      <c r="O42" s="339"/>
      <c r="P42" s="339"/>
      <c r="Q42" s="339"/>
      <c r="R42" s="339"/>
      <c r="S42" s="339"/>
      <c r="T42" s="339"/>
      <c r="U42" s="339"/>
      <c r="V42" s="339"/>
      <c r="W42" s="340"/>
      <c r="X42" s="12"/>
      <c r="Y42" s="186"/>
    </row>
    <row r="43" spans="1:25" ht="115.5" hidden="1" customHeight="1" x14ac:dyDescent="0.25">
      <c r="A43" s="37" t="s">
        <v>134</v>
      </c>
      <c r="B43" s="38" t="s">
        <v>131</v>
      </c>
      <c r="C43" s="38" t="s">
        <v>133</v>
      </c>
      <c r="D43" s="39" t="s">
        <v>129</v>
      </c>
      <c r="E43" s="201" t="s">
        <v>126</v>
      </c>
      <c r="F43" s="24" t="s">
        <v>132</v>
      </c>
      <c r="G43" s="62" t="s">
        <v>144</v>
      </c>
      <c r="H43" s="86" t="s">
        <v>562</v>
      </c>
      <c r="I43" s="115">
        <v>35</v>
      </c>
      <c r="J43" s="116">
        <v>36</v>
      </c>
      <c r="K43" s="116"/>
      <c r="L43" s="116"/>
      <c r="M43" s="116">
        <v>37</v>
      </c>
      <c r="N43" s="116">
        <v>38</v>
      </c>
      <c r="O43" s="116">
        <v>39</v>
      </c>
      <c r="P43" s="116">
        <v>40</v>
      </c>
      <c r="Q43" s="116">
        <v>41</v>
      </c>
      <c r="R43" s="116">
        <v>42</v>
      </c>
      <c r="S43" s="116">
        <v>43</v>
      </c>
      <c r="T43" s="116">
        <v>44</v>
      </c>
      <c r="U43" s="116">
        <v>45</v>
      </c>
      <c r="V43" s="116">
        <v>48</v>
      </c>
      <c r="W43" s="129">
        <v>50</v>
      </c>
      <c r="X43" s="12" t="s">
        <v>758</v>
      </c>
      <c r="Y43" s="186" t="s">
        <v>711</v>
      </c>
    </row>
    <row r="44" spans="1:25" s="13" customFormat="1" ht="85.5" hidden="1" x14ac:dyDescent="0.25">
      <c r="A44" s="40"/>
      <c r="B44" s="41"/>
      <c r="C44" s="41"/>
      <c r="D44" s="42" t="s">
        <v>517</v>
      </c>
      <c r="E44" s="66" t="s">
        <v>127</v>
      </c>
      <c r="F44" s="24" t="s">
        <v>130</v>
      </c>
      <c r="G44" s="87" t="s">
        <v>277</v>
      </c>
      <c r="H44" s="87" t="s">
        <v>518</v>
      </c>
      <c r="I44" s="147">
        <v>70</v>
      </c>
      <c r="J44" s="147">
        <v>65</v>
      </c>
      <c r="K44" s="147"/>
      <c r="L44" s="147"/>
      <c r="M44" s="147">
        <v>60</v>
      </c>
      <c r="N44" s="147">
        <v>55</v>
      </c>
      <c r="O44" s="147">
        <v>50</v>
      </c>
      <c r="P44" s="147">
        <v>48</v>
      </c>
      <c r="Q44" s="147">
        <v>45</v>
      </c>
      <c r="R44" s="147">
        <v>43</v>
      </c>
      <c r="S44" s="147">
        <v>40</v>
      </c>
      <c r="T44" s="147">
        <v>37</v>
      </c>
      <c r="U44" s="147">
        <v>35</v>
      </c>
      <c r="V44" s="147">
        <v>32</v>
      </c>
      <c r="W44" s="147">
        <v>30</v>
      </c>
      <c r="X44" s="12" t="s">
        <v>758</v>
      </c>
      <c r="Y44" s="11" t="s">
        <v>712</v>
      </c>
    </row>
    <row r="45" spans="1:25" s="13" customFormat="1" ht="61.5" hidden="1" customHeight="1" x14ac:dyDescent="0.25">
      <c r="A45" s="43"/>
      <c r="B45" s="44"/>
      <c r="C45" s="44"/>
      <c r="D45" s="42" t="s">
        <v>517</v>
      </c>
      <c r="E45" s="66" t="s">
        <v>690</v>
      </c>
      <c r="F45" s="24" t="s">
        <v>691</v>
      </c>
      <c r="G45" s="91"/>
      <c r="H45" s="91"/>
      <c r="I45" s="91"/>
      <c r="J45" s="92"/>
      <c r="K45" s="92"/>
      <c r="L45" s="92"/>
      <c r="M45" s="91"/>
      <c r="N45" s="92"/>
      <c r="O45" s="92"/>
      <c r="P45" s="92"/>
      <c r="Q45" s="92"/>
      <c r="R45" s="92"/>
      <c r="S45" s="92"/>
      <c r="T45" s="92"/>
      <c r="U45" s="92"/>
      <c r="V45" s="92"/>
      <c r="W45" s="91"/>
      <c r="X45" s="12" t="s">
        <v>758</v>
      </c>
      <c r="Y45" s="45"/>
    </row>
    <row r="46" spans="1:25" ht="15" hidden="1" x14ac:dyDescent="0.25">
      <c r="A46" s="43" t="s">
        <v>32</v>
      </c>
      <c r="B46" s="32" t="s">
        <v>19</v>
      </c>
      <c r="C46" s="320" t="s">
        <v>713</v>
      </c>
      <c r="D46" s="321"/>
      <c r="E46" s="321"/>
      <c r="F46" s="321"/>
      <c r="G46" s="321"/>
      <c r="H46" s="321"/>
      <c r="I46" s="322"/>
      <c r="J46" s="322"/>
      <c r="K46" s="322"/>
      <c r="L46" s="322"/>
      <c r="M46" s="322"/>
      <c r="N46" s="322"/>
      <c r="O46" s="322"/>
      <c r="P46" s="322"/>
      <c r="Q46" s="322"/>
      <c r="R46" s="322"/>
      <c r="S46" s="322"/>
      <c r="T46" s="322"/>
      <c r="U46" s="322"/>
      <c r="V46" s="322"/>
      <c r="W46" s="323"/>
      <c r="X46" s="186"/>
      <c r="Y46" s="186"/>
    </row>
    <row r="47" spans="1:25" s="13" customFormat="1" ht="94.5" hidden="1" x14ac:dyDescent="0.25">
      <c r="A47" s="48" t="s">
        <v>260</v>
      </c>
      <c r="B47" s="10" t="s">
        <v>136</v>
      </c>
      <c r="C47" s="10" t="s">
        <v>657</v>
      </c>
      <c r="D47" s="49" t="s">
        <v>742</v>
      </c>
      <c r="E47" s="10" t="s">
        <v>139</v>
      </c>
      <c r="F47" s="190" t="s">
        <v>714</v>
      </c>
      <c r="G47" s="83" t="s">
        <v>145</v>
      </c>
      <c r="H47" s="83" t="s">
        <v>146</v>
      </c>
      <c r="I47" s="83">
        <v>25.25</v>
      </c>
      <c r="J47" s="83">
        <v>25.77</v>
      </c>
      <c r="K47" s="83"/>
      <c r="L47" s="83"/>
      <c r="M47" s="83">
        <v>26.3</v>
      </c>
      <c r="N47" s="83">
        <v>27</v>
      </c>
      <c r="O47" s="83">
        <v>27.5</v>
      </c>
      <c r="P47" s="83">
        <v>28.2</v>
      </c>
      <c r="Q47" s="83">
        <v>28.8</v>
      </c>
      <c r="R47" s="83">
        <v>29.6</v>
      </c>
      <c r="S47" s="83">
        <v>30.4</v>
      </c>
      <c r="T47" s="83">
        <v>30.9</v>
      </c>
      <c r="U47" s="83">
        <v>31.4</v>
      </c>
      <c r="V47" s="83">
        <v>31.8</v>
      </c>
      <c r="W47" s="83">
        <v>32</v>
      </c>
      <c r="X47" s="12" t="s">
        <v>758</v>
      </c>
      <c r="Y47" s="46" t="s">
        <v>769</v>
      </c>
    </row>
    <row r="48" spans="1:25" s="13" customFormat="1" ht="78.75" hidden="1" x14ac:dyDescent="0.25">
      <c r="A48" s="50"/>
      <c r="B48" s="23"/>
      <c r="C48" s="23"/>
      <c r="D48" s="51"/>
      <c r="E48" s="23"/>
      <c r="F48" s="52"/>
      <c r="G48" s="83" t="s">
        <v>147</v>
      </c>
      <c r="H48" s="83" t="s">
        <v>148</v>
      </c>
      <c r="I48" s="116">
        <v>0</v>
      </c>
      <c r="J48" s="116">
        <v>90</v>
      </c>
      <c r="K48" s="116"/>
      <c r="L48" s="116"/>
      <c r="M48" s="116">
        <v>260</v>
      </c>
      <c r="N48" s="116">
        <v>560</v>
      </c>
      <c r="O48" s="116">
        <v>740</v>
      </c>
      <c r="P48" s="116">
        <v>900</v>
      </c>
      <c r="Q48" s="116">
        <v>1050</v>
      </c>
      <c r="R48" s="116">
        <v>1270</v>
      </c>
      <c r="S48" s="116">
        <v>1420</v>
      </c>
      <c r="T48" s="116">
        <v>1580</v>
      </c>
      <c r="U48" s="116">
        <v>1710</v>
      </c>
      <c r="V48" s="116">
        <v>1870</v>
      </c>
      <c r="W48" s="62">
        <v>2000</v>
      </c>
      <c r="X48" s="12" t="s">
        <v>758</v>
      </c>
      <c r="Y48" s="46" t="s">
        <v>769</v>
      </c>
    </row>
    <row r="49" spans="1:25" s="13" customFormat="1" ht="78.75" hidden="1" x14ac:dyDescent="0.25">
      <c r="A49" s="53"/>
      <c r="B49" s="18"/>
      <c r="C49" s="18"/>
      <c r="D49" s="54"/>
      <c r="E49" s="18"/>
      <c r="F49" s="55"/>
      <c r="G49" s="83" t="s">
        <v>149</v>
      </c>
      <c r="H49" s="83" t="s">
        <v>658</v>
      </c>
      <c r="I49" s="116">
        <v>80</v>
      </c>
      <c r="J49" s="116">
        <v>77</v>
      </c>
      <c r="K49" s="116"/>
      <c r="L49" s="116"/>
      <c r="M49" s="116">
        <v>75</v>
      </c>
      <c r="N49" s="116">
        <v>71</v>
      </c>
      <c r="O49" s="116">
        <v>69</v>
      </c>
      <c r="P49" s="116">
        <v>66</v>
      </c>
      <c r="Q49" s="116">
        <v>64</v>
      </c>
      <c r="R49" s="116">
        <v>61</v>
      </c>
      <c r="S49" s="116">
        <v>59</v>
      </c>
      <c r="T49" s="116">
        <v>57</v>
      </c>
      <c r="U49" s="116">
        <v>55</v>
      </c>
      <c r="V49" s="116">
        <v>52</v>
      </c>
      <c r="W49" s="116">
        <v>50</v>
      </c>
      <c r="X49" s="12" t="s">
        <v>758</v>
      </c>
      <c r="Y49" s="46" t="s">
        <v>769</v>
      </c>
    </row>
    <row r="50" spans="1:25" s="13" customFormat="1" ht="186.75" customHeight="1" x14ac:dyDescent="0.25">
      <c r="A50" s="53" t="s">
        <v>261</v>
      </c>
      <c r="B50" s="66" t="s">
        <v>138</v>
      </c>
      <c r="C50" s="66" t="s">
        <v>141</v>
      </c>
      <c r="D50" s="29" t="s">
        <v>137</v>
      </c>
      <c r="E50" s="66" t="s">
        <v>156</v>
      </c>
      <c r="F50" s="24" t="s">
        <v>142</v>
      </c>
      <c r="G50" s="83" t="s">
        <v>811</v>
      </c>
      <c r="H50" s="83" t="s">
        <v>539</v>
      </c>
      <c r="I50" s="116">
        <v>39</v>
      </c>
      <c r="J50" s="181">
        <v>40</v>
      </c>
      <c r="K50" s="181"/>
      <c r="L50" s="181"/>
      <c r="M50" s="181">
        <v>38</v>
      </c>
      <c r="N50" s="181">
        <v>38</v>
      </c>
      <c r="O50" s="181">
        <v>38</v>
      </c>
      <c r="P50" s="181">
        <v>38</v>
      </c>
      <c r="Q50" s="181">
        <v>38</v>
      </c>
      <c r="R50" s="181">
        <v>38</v>
      </c>
      <c r="S50" s="181">
        <v>38</v>
      </c>
      <c r="T50" s="181">
        <v>38</v>
      </c>
      <c r="U50" s="181">
        <v>38</v>
      </c>
      <c r="V50" s="181">
        <v>38</v>
      </c>
      <c r="W50" s="181">
        <v>38</v>
      </c>
      <c r="X50" s="46" t="s">
        <v>759</v>
      </c>
      <c r="Y50" s="46" t="s">
        <v>462</v>
      </c>
    </row>
    <row r="51" spans="1:25" s="13" customFormat="1" ht="75" hidden="1" x14ac:dyDescent="0.25">
      <c r="A51" s="33" t="s">
        <v>262</v>
      </c>
      <c r="B51" s="30" t="s">
        <v>140</v>
      </c>
      <c r="C51" s="10" t="s">
        <v>143</v>
      </c>
      <c r="D51" s="49" t="s">
        <v>137</v>
      </c>
      <c r="E51" s="10" t="s">
        <v>157</v>
      </c>
      <c r="F51" s="190" t="s">
        <v>530</v>
      </c>
      <c r="G51" s="126" t="s">
        <v>812</v>
      </c>
      <c r="H51" s="126" t="s">
        <v>540</v>
      </c>
      <c r="I51" s="149" t="s">
        <v>35</v>
      </c>
      <c r="J51" s="116">
        <v>30</v>
      </c>
      <c r="K51" s="116"/>
      <c r="L51" s="116"/>
      <c r="M51" s="116">
        <v>30</v>
      </c>
      <c r="N51" s="116">
        <v>30</v>
      </c>
      <c r="O51" s="116">
        <v>30</v>
      </c>
      <c r="P51" s="116">
        <v>30</v>
      </c>
      <c r="Q51" s="116">
        <v>30</v>
      </c>
      <c r="R51" s="116">
        <v>30</v>
      </c>
      <c r="S51" s="116">
        <v>30</v>
      </c>
      <c r="T51" s="116">
        <v>30</v>
      </c>
      <c r="U51" s="116">
        <v>30</v>
      </c>
      <c r="V51" s="116">
        <v>30</v>
      </c>
      <c r="W51" s="116">
        <v>30</v>
      </c>
      <c r="X51" s="12" t="s">
        <v>758</v>
      </c>
      <c r="Y51" s="46" t="s">
        <v>769</v>
      </c>
    </row>
    <row r="52" spans="1:25" s="13" customFormat="1" ht="15" hidden="1" x14ac:dyDescent="0.25">
      <c r="A52" s="56" t="s">
        <v>33</v>
      </c>
      <c r="B52" s="46" t="s">
        <v>20</v>
      </c>
      <c r="C52" s="307" t="s">
        <v>21</v>
      </c>
      <c r="D52" s="308"/>
      <c r="E52" s="308"/>
      <c r="F52" s="308"/>
      <c r="G52" s="308"/>
      <c r="H52" s="308"/>
      <c r="I52" s="291"/>
      <c r="J52" s="291"/>
      <c r="K52" s="291"/>
      <c r="L52" s="291"/>
      <c r="M52" s="291"/>
      <c r="N52" s="291"/>
      <c r="O52" s="291"/>
      <c r="P52" s="291"/>
      <c r="Q52" s="291"/>
      <c r="R52" s="291"/>
      <c r="S52" s="291"/>
      <c r="T52" s="291"/>
      <c r="U52" s="291"/>
      <c r="V52" s="291"/>
      <c r="W52" s="292"/>
      <c r="X52" s="12"/>
      <c r="Y52" s="12"/>
    </row>
    <row r="53" spans="1:25" ht="141.75" hidden="1" x14ac:dyDescent="0.25">
      <c r="A53" s="9" t="s">
        <v>263</v>
      </c>
      <c r="B53" s="10" t="s">
        <v>155</v>
      </c>
      <c r="C53" s="10" t="s">
        <v>659</v>
      </c>
      <c r="D53" s="29" t="s">
        <v>517</v>
      </c>
      <c r="E53" s="66" t="s">
        <v>159</v>
      </c>
      <c r="F53" s="66" t="s">
        <v>150</v>
      </c>
      <c r="G53" s="87" t="s">
        <v>166</v>
      </c>
      <c r="H53" s="85" t="s">
        <v>451</v>
      </c>
      <c r="I53" s="150">
        <v>0</v>
      </c>
      <c r="J53" s="150">
        <v>0</v>
      </c>
      <c r="K53" s="150"/>
      <c r="L53" s="150"/>
      <c r="M53" s="150">
        <v>0</v>
      </c>
      <c r="N53" s="150">
        <v>0</v>
      </c>
      <c r="O53" s="150">
        <v>0</v>
      </c>
      <c r="P53" s="150">
        <v>0</v>
      </c>
      <c r="Q53" s="150">
        <v>0</v>
      </c>
      <c r="R53" s="150">
        <v>0</v>
      </c>
      <c r="S53" s="150">
        <v>0</v>
      </c>
      <c r="T53" s="150">
        <v>0</v>
      </c>
      <c r="U53" s="150">
        <v>0</v>
      </c>
      <c r="V53" s="150">
        <v>0</v>
      </c>
      <c r="W53" s="147">
        <v>4</v>
      </c>
      <c r="X53" s="12" t="s">
        <v>758</v>
      </c>
      <c r="Y53" s="12" t="s">
        <v>461</v>
      </c>
    </row>
    <row r="54" spans="1:25" ht="51" hidden="1" x14ac:dyDescent="0.25">
      <c r="A54" s="22"/>
      <c r="B54" s="23"/>
      <c r="C54" s="23"/>
      <c r="D54" s="29" t="s">
        <v>517</v>
      </c>
      <c r="E54" s="66" t="s">
        <v>160</v>
      </c>
      <c r="F54" s="66" t="s">
        <v>814</v>
      </c>
      <c r="G54" s="89"/>
      <c r="H54" s="88"/>
      <c r="I54" s="88"/>
      <c r="J54" s="141"/>
      <c r="K54" s="141"/>
      <c r="L54" s="141"/>
      <c r="M54" s="89"/>
      <c r="N54" s="141"/>
      <c r="O54" s="141"/>
      <c r="P54" s="141"/>
      <c r="Q54" s="141"/>
      <c r="R54" s="141"/>
      <c r="S54" s="141"/>
      <c r="T54" s="141"/>
      <c r="U54" s="141"/>
      <c r="V54" s="141"/>
      <c r="W54" s="89"/>
      <c r="X54" s="12" t="s">
        <v>758</v>
      </c>
      <c r="Y54" s="12" t="s">
        <v>461</v>
      </c>
    </row>
    <row r="55" spans="1:25" ht="51" hidden="1" x14ac:dyDescent="0.25">
      <c r="A55" s="22"/>
      <c r="B55" s="23"/>
      <c r="C55" s="23"/>
      <c r="D55" s="29" t="s">
        <v>517</v>
      </c>
      <c r="E55" s="66" t="s">
        <v>161</v>
      </c>
      <c r="F55" s="66" t="s">
        <v>151</v>
      </c>
      <c r="G55" s="141"/>
      <c r="H55" s="151"/>
      <c r="I55" s="151"/>
      <c r="J55" s="141"/>
      <c r="K55" s="141"/>
      <c r="L55" s="141"/>
      <c r="M55" s="89"/>
      <c r="N55" s="141"/>
      <c r="O55" s="141"/>
      <c r="P55" s="141"/>
      <c r="Q55" s="141"/>
      <c r="R55" s="141"/>
      <c r="S55" s="141"/>
      <c r="T55" s="141"/>
      <c r="U55" s="141"/>
      <c r="V55" s="141"/>
      <c r="W55" s="89"/>
      <c r="X55" s="12" t="s">
        <v>758</v>
      </c>
      <c r="Y55" s="12" t="s">
        <v>461</v>
      </c>
    </row>
    <row r="56" spans="1:25" ht="51" hidden="1" x14ac:dyDescent="0.25">
      <c r="A56" s="198"/>
      <c r="B56" s="18"/>
      <c r="C56" s="18"/>
      <c r="D56" s="29" t="s">
        <v>517</v>
      </c>
      <c r="E56" s="66" t="s">
        <v>162</v>
      </c>
      <c r="F56" s="66" t="s">
        <v>152</v>
      </c>
      <c r="G56" s="92"/>
      <c r="H56" s="152"/>
      <c r="I56" s="152"/>
      <c r="J56" s="92"/>
      <c r="K56" s="92"/>
      <c r="L56" s="92"/>
      <c r="M56" s="91"/>
      <c r="N56" s="92"/>
      <c r="O56" s="92"/>
      <c r="P56" s="92"/>
      <c r="Q56" s="92"/>
      <c r="R56" s="92"/>
      <c r="S56" s="92"/>
      <c r="T56" s="92"/>
      <c r="U56" s="92"/>
      <c r="V56" s="92"/>
      <c r="W56" s="91"/>
      <c r="X56" s="12" t="s">
        <v>758</v>
      </c>
      <c r="Y56" s="12" t="s">
        <v>461</v>
      </c>
    </row>
    <row r="57" spans="1:25" ht="165" hidden="1" x14ac:dyDescent="0.25">
      <c r="A57" s="9" t="s">
        <v>264</v>
      </c>
      <c r="B57" s="10" t="s">
        <v>158</v>
      </c>
      <c r="C57" s="10" t="s">
        <v>429</v>
      </c>
      <c r="D57" s="29" t="s">
        <v>428</v>
      </c>
      <c r="E57" s="66" t="s">
        <v>163</v>
      </c>
      <c r="F57" s="66" t="s">
        <v>153</v>
      </c>
      <c r="G57" s="87" t="s">
        <v>167</v>
      </c>
      <c r="H57" s="85" t="s">
        <v>450</v>
      </c>
      <c r="I57" s="150">
        <v>0</v>
      </c>
      <c r="J57" s="150">
        <v>0</v>
      </c>
      <c r="K57" s="150"/>
      <c r="L57" s="150"/>
      <c r="M57" s="150">
        <v>0</v>
      </c>
      <c r="N57" s="150">
        <v>0</v>
      </c>
      <c r="O57" s="150">
        <v>0</v>
      </c>
      <c r="P57" s="150">
        <v>0</v>
      </c>
      <c r="Q57" s="150">
        <v>0</v>
      </c>
      <c r="R57" s="150">
        <v>0</v>
      </c>
      <c r="S57" s="150">
        <v>0</v>
      </c>
      <c r="T57" s="150">
        <v>0</v>
      </c>
      <c r="U57" s="150">
        <v>0</v>
      </c>
      <c r="V57" s="150">
        <v>0</v>
      </c>
      <c r="W57" s="147">
        <v>3</v>
      </c>
      <c r="X57" s="12" t="s">
        <v>758</v>
      </c>
      <c r="Y57" s="12" t="s">
        <v>461</v>
      </c>
    </row>
    <row r="58" spans="1:25" ht="63.75" hidden="1" x14ac:dyDescent="0.25">
      <c r="A58" s="22"/>
      <c r="B58" s="23"/>
      <c r="C58" s="23"/>
      <c r="D58" s="29" t="s">
        <v>428</v>
      </c>
      <c r="E58" s="66" t="s">
        <v>164</v>
      </c>
      <c r="F58" s="66" t="s">
        <v>154</v>
      </c>
      <c r="G58" s="141"/>
      <c r="H58" s="151"/>
      <c r="I58" s="151"/>
      <c r="J58" s="141"/>
      <c r="K58" s="141"/>
      <c r="L58" s="141"/>
      <c r="M58" s="89"/>
      <c r="N58" s="141"/>
      <c r="O58" s="141"/>
      <c r="P58" s="141"/>
      <c r="Q58" s="141"/>
      <c r="R58" s="141"/>
      <c r="S58" s="141"/>
      <c r="T58" s="141"/>
      <c r="U58" s="141"/>
      <c r="V58" s="141"/>
      <c r="W58" s="89"/>
      <c r="X58" s="12" t="s">
        <v>758</v>
      </c>
      <c r="Y58" s="12" t="s">
        <v>461</v>
      </c>
    </row>
    <row r="59" spans="1:25" ht="63.75" hidden="1" x14ac:dyDescent="0.25">
      <c r="A59" s="198"/>
      <c r="B59" s="18"/>
      <c r="C59" s="18"/>
      <c r="D59" s="29" t="s">
        <v>428</v>
      </c>
      <c r="E59" s="66" t="s">
        <v>165</v>
      </c>
      <c r="F59" s="66" t="s">
        <v>128</v>
      </c>
      <c r="G59" s="92"/>
      <c r="H59" s="152"/>
      <c r="I59" s="152"/>
      <c r="J59" s="92"/>
      <c r="K59" s="92"/>
      <c r="L59" s="92"/>
      <c r="M59" s="91"/>
      <c r="N59" s="92"/>
      <c r="O59" s="92"/>
      <c r="P59" s="92"/>
      <c r="Q59" s="92"/>
      <c r="R59" s="92"/>
      <c r="S59" s="92"/>
      <c r="T59" s="92"/>
      <c r="U59" s="92"/>
      <c r="V59" s="92"/>
      <c r="W59" s="91"/>
      <c r="X59" s="12" t="s">
        <v>758</v>
      </c>
      <c r="Y59" s="12" t="s">
        <v>461</v>
      </c>
    </row>
    <row r="60" spans="1:25" hidden="1" x14ac:dyDescent="0.25">
      <c r="A60" s="59" t="s">
        <v>34</v>
      </c>
      <c r="B60" s="60" t="s">
        <v>22</v>
      </c>
      <c r="C60" s="309" t="s">
        <v>23</v>
      </c>
      <c r="D60" s="310"/>
      <c r="E60" s="310"/>
      <c r="F60" s="310"/>
      <c r="G60" s="310"/>
      <c r="H60" s="310"/>
      <c r="I60" s="291"/>
      <c r="J60" s="291"/>
      <c r="K60" s="291"/>
      <c r="L60" s="291"/>
      <c r="M60" s="291"/>
      <c r="N60" s="291"/>
      <c r="O60" s="291"/>
      <c r="P60" s="291"/>
      <c r="Q60" s="291"/>
      <c r="R60" s="291"/>
      <c r="S60" s="291"/>
      <c r="T60" s="291"/>
      <c r="U60" s="291"/>
      <c r="V60" s="291"/>
      <c r="W60" s="292"/>
      <c r="X60" s="63"/>
      <c r="Y60" s="63"/>
    </row>
    <row r="61" spans="1:25" ht="140.25" hidden="1" x14ac:dyDescent="0.25">
      <c r="A61" s="9" t="s">
        <v>265</v>
      </c>
      <c r="B61" s="10" t="s">
        <v>168</v>
      </c>
      <c r="C61" s="10" t="s">
        <v>169</v>
      </c>
      <c r="D61" s="29" t="s">
        <v>715</v>
      </c>
      <c r="E61" s="66" t="s">
        <v>175</v>
      </c>
      <c r="F61" s="24" t="s">
        <v>716</v>
      </c>
      <c r="G61" s="87" t="s">
        <v>170</v>
      </c>
      <c r="H61" s="87" t="s">
        <v>745</v>
      </c>
      <c r="I61" s="153">
        <v>0</v>
      </c>
      <c r="J61" s="148">
        <v>0</v>
      </c>
      <c r="K61" s="148"/>
      <c r="L61" s="148"/>
      <c r="M61" s="148">
        <v>0</v>
      </c>
      <c r="N61" s="148">
        <v>0</v>
      </c>
      <c r="O61" s="148">
        <v>0</v>
      </c>
      <c r="P61" s="148">
        <v>0.375</v>
      </c>
      <c r="Q61" s="148">
        <v>0.875</v>
      </c>
      <c r="R61" s="148">
        <v>1</v>
      </c>
      <c r="S61" s="148">
        <v>1</v>
      </c>
      <c r="T61" s="148">
        <v>1</v>
      </c>
      <c r="U61" s="148">
        <v>1</v>
      </c>
      <c r="V61" s="148">
        <v>1</v>
      </c>
      <c r="W61" s="148">
        <v>1</v>
      </c>
      <c r="X61" s="12" t="s">
        <v>758</v>
      </c>
      <c r="Y61" s="12" t="s">
        <v>461</v>
      </c>
    </row>
    <row r="62" spans="1:25" ht="140.25" hidden="1" x14ac:dyDescent="0.25">
      <c r="A62" s="22"/>
      <c r="B62" s="23"/>
      <c r="C62" s="23"/>
      <c r="D62" s="29" t="s">
        <v>715</v>
      </c>
      <c r="E62" s="66" t="s">
        <v>176</v>
      </c>
      <c r="F62" s="24" t="s">
        <v>119</v>
      </c>
      <c r="G62" s="141"/>
      <c r="H62" s="141"/>
      <c r="I62" s="141"/>
      <c r="J62" s="60"/>
      <c r="K62" s="60"/>
      <c r="L62" s="60"/>
      <c r="M62" s="83"/>
      <c r="N62" s="60"/>
      <c r="O62" s="60"/>
      <c r="P62" s="60"/>
      <c r="Q62" s="60"/>
      <c r="R62" s="60"/>
      <c r="S62" s="60"/>
      <c r="T62" s="60"/>
      <c r="U62" s="60"/>
      <c r="V62" s="60"/>
      <c r="W62" s="83"/>
      <c r="X62" s="12" t="s">
        <v>758</v>
      </c>
      <c r="Y62" s="12" t="s">
        <v>461</v>
      </c>
    </row>
    <row r="63" spans="1:25" ht="140.25" hidden="1" x14ac:dyDescent="0.25">
      <c r="A63" s="22"/>
      <c r="B63" s="23"/>
      <c r="C63" s="23"/>
      <c r="D63" s="29" t="s">
        <v>715</v>
      </c>
      <c r="E63" s="66" t="s">
        <v>177</v>
      </c>
      <c r="F63" s="24" t="s">
        <v>717</v>
      </c>
      <c r="G63" s="141"/>
      <c r="H63" s="141"/>
      <c r="I63" s="141"/>
      <c r="J63" s="60"/>
      <c r="K63" s="60"/>
      <c r="L63" s="60"/>
      <c r="M63" s="83"/>
      <c r="N63" s="60"/>
      <c r="O63" s="60"/>
      <c r="P63" s="60"/>
      <c r="Q63" s="60"/>
      <c r="R63" s="60"/>
      <c r="S63" s="60"/>
      <c r="T63" s="60"/>
      <c r="U63" s="60"/>
      <c r="V63" s="60"/>
      <c r="W63" s="83"/>
      <c r="X63" s="12" t="s">
        <v>758</v>
      </c>
      <c r="Y63" s="12" t="s">
        <v>461</v>
      </c>
    </row>
    <row r="64" spans="1:25" ht="140.25" hidden="1" x14ac:dyDescent="0.25">
      <c r="A64" s="22"/>
      <c r="B64" s="23"/>
      <c r="C64" s="23"/>
      <c r="D64" s="29" t="s">
        <v>715</v>
      </c>
      <c r="E64" s="66" t="s">
        <v>178</v>
      </c>
      <c r="F64" s="24" t="s">
        <v>120</v>
      </c>
      <c r="G64" s="141"/>
      <c r="H64" s="141"/>
      <c r="I64" s="141"/>
      <c r="J64" s="60"/>
      <c r="K64" s="60"/>
      <c r="L64" s="60"/>
      <c r="M64" s="83"/>
      <c r="N64" s="60"/>
      <c r="O64" s="60"/>
      <c r="P64" s="60"/>
      <c r="Q64" s="60"/>
      <c r="R64" s="60"/>
      <c r="S64" s="60"/>
      <c r="T64" s="60"/>
      <c r="U64" s="60"/>
      <c r="V64" s="60"/>
      <c r="W64" s="83"/>
      <c r="X64" s="12" t="s">
        <v>758</v>
      </c>
      <c r="Y64" s="12" t="s">
        <v>461</v>
      </c>
    </row>
    <row r="65" spans="1:25" ht="140.25" hidden="1" x14ac:dyDescent="0.25">
      <c r="A65" s="22"/>
      <c r="B65" s="23"/>
      <c r="C65" s="23"/>
      <c r="D65" s="29" t="s">
        <v>715</v>
      </c>
      <c r="E65" s="66" t="s">
        <v>179</v>
      </c>
      <c r="F65" s="24" t="s">
        <v>718</v>
      </c>
      <c r="G65" s="89"/>
      <c r="H65" s="89"/>
      <c r="I65" s="89"/>
      <c r="J65" s="60"/>
      <c r="K65" s="60"/>
      <c r="L65" s="60"/>
      <c r="M65" s="83"/>
      <c r="N65" s="60"/>
      <c r="O65" s="60"/>
      <c r="P65" s="60"/>
      <c r="Q65" s="60"/>
      <c r="R65" s="60"/>
      <c r="S65" s="60"/>
      <c r="T65" s="60"/>
      <c r="U65" s="60"/>
      <c r="V65" s="60"/>
      <c r="W65" s="83"/>
      <c r="X65" s="12" t="s">
        <v>758</v>
      </c>
      <c r="Y65" s="12" t="s">
        <v>461</v>
      </c>
    </row>
    <row r="66" spans="1:25" ht="140.25" hidden="1" x14ac:dyDescent="0.25">
      <c r="A66" s="22"/>
      <c r="B66" s="23"/>
      <c r="C66" s="23"/>
      <c r="D66" s="29" t="s">
        <v>715</v>
      </c>
      <c r="E66" s="66" t="s">
        <v>180</v>
      </c>
      <c r="F66" s="24" t="s">
        <v>121</v>
      </c>
      <c r="G66" s="141"/>
      <c r="H66" s="141"/>
      <c r="I66" s="141"/>
      <c r="J66" s="60"/>
      <c r="K66" s="60"/>
      <c r="L66" s="60"/>
      <c r="M66" s="83"/>
      <c r="N66" s="60"/>
      <c r="O66" s="60"/>
      <c r="P66" s="60"/>
      <c r="Q66" s="60"/>
      <c r="R66" s="60"/>
      <c r="S66" s="60"/>
      <c r="T66" s="60"/>
      <c r="U66" s="60"/>
      <c r="V66" s="60"/>
      <c r="W66" s="83"/>
      <c r="X66" s="12" t="s">
        <v>758</v>
      </c>
      <c r="Y66" s="12" t="s">
        <v>461</v>
      </c>
    </row>
    <row r="67" spans="1:25" ht="140.25" hidden="1" x14ac:dyDescent="0.25">
      <c r="A67" s="22"/>
      <c r="B67" s="23"/>
      <c r="C67" s="23"/>
      <c r="D67" s="29" t="s">
        <v>715</v>
      </c>
      <c r="E67" s="66" t="s">
        <v>181</v>
      </c>
      <c r="F67" s="24" t="s">
        <v>719</v>
      </c>
      <c r="G67" s="141"/>
      <c r="H67" s="141"/>
      <c r="I67" s="141"/>
      <c r="J67" s="60"/>
      <c r="K67" s="60"/>
      <c r="L67" s="60"/>
      <c r="M67" s="83"/>
      <c r="N67" s="60"/>
      <c r="O67" s="60"/>
      <c r="P67" s="60"/>
      <c r="Q67" s="60"/>
      <c r="R67" s="60"/>
      <c r="S67" s="60"/>
      <c r="T67" s="60"/>
      <c r="U67" s="60"/>
      <c r="V67" s="60"/>
      <c r="W67" s="83"/>
      <c r="X67" s="12" t="s">
        <v>758</v>
      </c>
      <c r="Y67" s="12" t="s">
        <v>461</v>
      </c>
    </row>
    <row r="68" spans="1:25" ht="140.25" hidden="1" x14ac:dyDescent="0.25">
      <c r="A68" s="22"/>
      <c r="B68" s="23"/>
      <c r="C68" s="23"/>
      <c r="D68" s="29" t="s">
        <v>715</v>
      </c>
      <c r="E68" s="66" t="s">
        <v>182</v>
      </c>
      <c r="F68" s="24" t="s">
        <v>122</v>
      </c>
      <c r="G68" s="141"/>
      <c r="H68" s="141"/>
      <c r="I68" s="141"/>
      <c r="J68" s="60"/>
      <c r="K68" s="60"/>
      <c r="L68" s="60"/>
      <c r="M68" s="83"/>
      <c r="N68" s="60"/>
      <c r="O68" s="60"/>
      <c r="P68" s="60"/>
      <c r="Q68" s="60"/>
      <c r="R68" s="60"/>
      <c r="S68" s="60"/>
      <c r="T68" s="60"/>
      <c r="U68" s="60"/>
      <c r="V68" s="60"/>
      <c r="W68" s="83"/>
      <c r="X68" s="12" t="s">
        <v>758</v>
      </c>
      <c r="Y68" s="12" t="s">
        <v>461</v>
      </c>
    </row>
    <row r="69" spans="1:25" ht="140.25" hidden="1" x14ac:dyDescent="0.25">
      <c r="A69" s="22"/>
      <c r="B69" s="23"/>
      <c r="C69" s="23"/>
      <c r="D69" s="29" t="s">
        <v>715</v>
      </c>
      <c r="E69" s="66" t="s">
        <v>183</v>
      </c>
      <c r="F69" s="24" t="s">
        <v>720</v>
      </c>
      <c r="G69" s="141"/>
      <c r="H69" s="141"/>
      <c r="I69" s="141"/>
      <c r="J69" s="60"/>
      <c r="K69" s="60"/>
      <c r="L69" s="60"/>
      <c r="M69" s="83"/>
      <c r="N69" s="60"/>
      <c r="O69" s="60"/>
      <c r="P69" s="60"/>
      <c r="Q69" s="60"/>
      <c r="R69" s="60"/>
      <c r="S69" s="60"/>
      <c r="T69" s="60"/>
      <c r="U69" s="60"/>
      <c r="V69" s="60"/>
      <c r="W69" s="83"/>
      <c r="X69" s="12" t="s">
        <v>758</v>
      </c>
      <c r="Y69" s="12" t="s">
        <v>461</v>
      </c>
    </row>
    <row r="70" spans="1:25" ht="140.25" hidden="1" x14ac:dyDescent="0.25">
      <c r="A70" s="198"/>
      <c r="B70" s="18"/>
      <c r="C70" s="18"/>
      <c r="D70" s="29" t="s">
        <v>715</v>
      </c>
      <c r="E70" s="66" t="s">
        <v>184</v>
      </c>
      <c r="F70" s="24" t="s">
        <v>123</v>
      </c>
      <c r="G70" s="92"/>
      <c r="H70" s="92"/>
      <c r="I70" s="92"/>
      <c r="J70" s="60"/>
      <c r="K70" s="60"/>
      <c r="L70" s="60"/>
      <c r="M70" s="83"/>
      <c r="N70" s="60"/>
      <c r="O70" s="60"/>
      <c r="P70" s="60"/>
      <c r="Q70" s="60"/>
      <c r="R70" s="60"/>
      <c r="S70" s="60"/>
      <c r="T70" s="60"/>
      <c r="U70" s="60"/>
      <c r="V70" s="60"/>
      <c r="W70" s="83"/>
      <c r="X70" s="12" t="s">
        <v>758</v>
      </c>
      <c r="Y70" s="12" t="s">
        <v>461</v>
      </c>
    </row>
    <row r="71" spans="1:25" ht="18.75" hidden="1" customHeight="1" x14ac:dyDescent="0.25">
      <c r="A71" s="194" t="s">
        <v>266</v>
      </c>
      <c r="B71" s="60" t="s">
        <v>172</v>
      </c>
      <c r="C71" s="309" t="s">
        <v>660</v>
      </c>
      <c r="D71" s="342"/>
      <c r="E71" s="342"/>
      <c r="F71" s="342"/>
      <c r="G71" s="342"/>
      <c r="H71" s="342"/>
      <c r="I71" s="291"/>
      <c r="J71" s="291"/>
      <c r="K71" s="291"/>
      <c r="L71" s="291"/>
      <c r="M71" s="291"/>
      <c r="N71" s="291"/>
      <c r="O71" s="291"/>
      <c r="P71" s="291"/>
      <c r="Q71" s="291"/>
      <c r="R71" s="291"/>
      <c r="S71" s="291"/>
      <c r="T71" s="291"/>
      <c r="U71" s="291"/>
      <c r="V71" s="291"/>
      <c r="W71" s="292"/>
      <c r="X71" s="12" t="s">
        <v>758</v>
      </c>
      <c r="Y71" s="186" t="s">
        <v>461</v>
      </c>
    </row>
    <row r="72" spans="1:25" ht="204.75" hidden="1" x14ac:dyDescent="0.25">
      <c r="A72" s="9" t="s">
        <v>267</v>
      </c>
      <c r="B72" s="10" t="s">
        <v>173</v>
      </c>
      <c r="C72" s="10" t="s">
        <v>174</v>
      </c>
      <c r="D72" s="29" t="s">
        <v>171</v>
      </c>
      <c r="E72" s="66" t="s">
        <v>187</v>
      </c>
      <c r="F72" s="24" t="s">
        <v>185</v>
      </c>
      <c r="G72" s="83" t="s">
        <v>189</v>
      </c>
      <c r="H72" s="86" t="s">
        <v>813</v>
      </c>
      <c r="I72" s="115">
        <v>3</v>
      </c>
      <c r="J72" s="116">
        <v>1</v>
      </c>
      <c r="K72" s="116"/>
      <c r="L72" s="116"/>
      <c r="M72" s="116">
        <v>3</v>
      </c>
      <c r="N72" s="116">
        <v>5</v>
      </c>
      <c r="O72" s="116">
        <v>5</v>
      </c>
      <c r="P72" s="116">
        <v>5</v>
      </c>
      <c r="Q72" s="116">
        <v>5</v>
      </c>
      <c r="R72" s="116">
        <v>5</v>
      </c>
      <c r="S72" s="116">
        <v>5</v>
      </c>
      <c r="T72" s="116">
        <v>5</v>
      </c>
      <c r="U72" s="116">
        <v>5</v>
      </c>
      <c r="V72" s="116">
        <v>5</v>
      </c>
      <c r="W72" s="116">
        <v>5</v>
      </c>
      <c r="X72" s="12" t="s">
        <v>758</v>
      </c>
      <c r="Y72" s="12" t="s">
        <v>461</v>
      </c>
    </row>
    <row r="73" spans="1:25" ht="78.75" hidden="1" x14ac:dyDescent="0.25">
      <c r="A73" s="22"/>
      <c r="B73" s="23"/>
      <c r="C73" s="23"/>
      <c r="D73" s="49" t="s">
        <v>171</v>
      </c>
      <c r="E73" s="10" t="s">
        <v>188</v>
      </c>
      <c r="F73" s="190" t="s">
        <v>186</v>
      </c>
      <c r="G73" s="83" t="s">
        <v>190</v>
      </c>
      <c r="H73" s="86" t="s">
        <v>591</v>
      </c>
      <c r="I73" s="115">
        <v>2</v>
      </c>
      <c r="J73" s="116">
        <v>3</v>
      </c>
      <c r="K73" s="116"/>
      <c r="L73" s="116"/>
      <c r="M73" s="116">
        <v>5</v>
      </c>
      <c r="N73" s="116">
        <v>10</v>
      </c>
      <c r="O73" s="116">
        <v>15</v>
      </c>
      <c r="P73" s="116">
        <v>20</v>
      </c>
      <c r="Q73" s="116">
        <v>25</v>
      </c>
      <c r="R73" s="116">
        <v>30</v>
      </c>
      <c r="S73" s="116">
        <v>32</v>
      </c>
      <c r="T73" s="116">
        <v>35</v>
      </c>
      <c r="U73" s="116">
        <v>40</v>
      </c>
      <c r="V73" s="116">
        <v>45</v>
      </c>
      <c r="W73" s="116">
        <v>50</v>
      </c>
      <c r="X73" s="12" t="s">
        <v>758</v>
      </c>
      <c r="Y73" s="12" t="s">
        <v>461</v>
      </c>
    </row>
    <row r="74" spans="1:25" ht="76.5" hidden="1" x14ac:dyDescent="0.25">
      <c r="A74" s="198"/>
      <c r="B74" s="18"/>
      <c r="C74" s="18"/>
      <c r="D74" s="49" t="s">
        <v>171</v>
      </c>
      <c r="E74" s="18"/>
      <c r="F74" s="55"/>
      <c r="G74" s="83" t="s">
        <v>191</v>
      </c>
      <c r="H74" s="86" t="s">
        <v>592</v>
      </c>
      <c r="I74" s="115">
        <v>10</v>
      </c>
      <c r="J74" s="116">
        <v>15</v>
      </c>
      <c r="K74" s="116"/>
      <c r="L74" s="116"/>
      <c r="M74" s="116">
        <v>20</v>
      </c>
      <c r="N74" s="116">
        <v>25</v>
      </c>
      <c r="O74" s="116">
        <v>30</v>
      </c>
      <c r="P74" s="116">
        <v>35</v>
      </c>
      <c r="Q74" s="116">
        <v>40</v>
      </c>
      <c r="R74" s="116">
        <v>45</v>
      </c>
      <c r="S74" s="116">
        <v>50</v>
      </c>
      <c r="T74" s="116">
        <v>55</v>
      </c>
      <c r="U74" s="116">
        <v>60</v>
      </c>
      <c r="V74" s="116">
        <v>65</v>
      </c>
      <c r="W74" s="116">
        <v>70</v>
      </c>
      <c r="X74" s="12" t="s">
        <v>758</v>
      </c>
      <c r="Y74" s="12" t="s">
        <v>461</v>
      </c>
    </row>
    <row r="75" spans="1:25" ht="23.25" hidden="1" customHeight="1" x14ac:dyDescent="0.25">
      <c r="A75" s="206" t="s">
        <v>35</v>
      </c>
      <c r="B75" s="189" t="s">
        <v>24</v>
      </c>
      <c r="C75" s="345" t="s">
        <v>791</v>
      </c>
      <c r="D75" s="346"/>
      <c r="E75" s="346"/>
      <c r="F75" s="346"/>
      <c r="G75" s="346"/>
      <c r="H75" s="346"/>
      <c r="I75" s="291"/>
      <c r="J75" s="291"/>
      <c r="K75" s="291"/>
      <c r="L75" s="291"/>
      <c r="M75" s="291"/>
      <c r="N75" s="291"/>
      <c r="O75" s="291"/>
      <c r="P75" s="291"/>
      <c r="Q75" s="291"/>
      <c r="R75" s="291"/>
      <c r="S75" s="291"/>
      <c r="T75" s="291"/>
      <c r="U75" s="291"/>
      <c r="V75" s="291"/>
      <c r="W75" s="292"/>
      <c r="X75" s="12"/>
      <c r="Y75" s="12"/>
    </row>
    <row r="76" spans="1:25" hidden="1" x14ac:dyDescent="0.25">
      <c r="A76" s="194" t="s">
        <v>36</v>
      </c>
      <c r="B76" s="60" t="s">
        <v>25</v>
      </c>
      <c r="C76" s="309" t="s">
        <v>558</v>
      </c>
      <c r="D76" s="347"/>
      <c r="E76" s="347"/>
      <c r="F76" s="347"/>
      <c r="G76" s="347"/>
      <c r="H76" s="347"/>
      <c r="I76" s="291"/>
      <c r="J76" s="291"/>
      <c r="K76" s="291"/>
      <c r="L76" s="291"/>
      <c r="M76" s="291"/>
      <c r="N76" s="291"/>
      <c r="O76" s="291"/>
      <c r="P76" s="291"/>
      <c r="Q76" s="291"/>
      <c r="R76" s="291"/>
      <c r="S76" s="291"/>
      <c r="T76" s="291"/>
      <c r="U76" s="291"/>
      <c r="V76" s="291"/>
      <c r="W76" s="292"/>
      <c r="X76" s="12"/>
      <c r="Y76" s="12"/>
    </row>
    <row r="77" spans="1:25" ht="120" x14ac:dyDescent="0.25">
      <c r="A77" s="9" t="s">
        <v>268</v>
      </c>
      <c r="B77" s="10" t="s">
        <v>192</v>
      </c>
      <c r="C77" s="10" t="s">
        <v>199</v>
      </c>
      <c r="D77" s="29" t="s">
        <v>433</v>
      </c>
      <c r="E77" s="66" t="s">
        <v>193</v>
      </c>
      <c r="F77" s="24" t="s">
        <v>203</v>
      </c>
      <c r="G77" s="83" t="s">
        <v>274</v>
      </c>
      <c r="H77" s="86" t="s">
        <v>661</v>
      </c>
      <c r="I77" s="163">
        <v>13.8</v>
      </c>
      <c r="J77" s="163">
        <v>13.7</v>
      </c>
      <c r="K77" s="163"/>
      <c r="L77" s="163"/>
      <c r="M77" s="163">
        <v>13.5</v>
      </c>
      <c r="N77" s="163">
        <v>13</v>
      </c>
      <c r="O77" s="163">
        <v>12.5</v>
      </c>
      <c r="P77" s="163">
        <v>12</v>
      </c>
      <c r="Q77" s="163">
        <v>11.5</v>
      </c>
      <c r="R77" s="163">
        <v>11</v>
      </c>
      <c r="S77" s="163">
        <v>10.5</v>
      </c>
      <c r="T77" s="83">
        <v>10</v>
      </c>
      <c r="U77" s="83">
        <v>9.5</v>
      </c>
      <c r="V77" s="83">
        <v>9</v>
      </c>
      <c r="W77" s="83">
        <v>8.3000000000000007</v>
      </c>
      <c r="X77" s="46" t="s">
        <v>759</v>
      </c>
      <c r="Y77" s="12" t="s">
        <v>779</v>
      </c>
    </row>
    <row r="78" spans="1:25" ht="135" x14ac:dyDescent="0.25">
      <c r="A78" s="22"/>
      <c r="B78" s="23"/>
      <c r="C78" s="23"/>
      <c r="D78" s="29" t="s">
        <v>433</v>
      </c>
      <c r="E78" s="66" t="s">
        <v>200</v>
      </c>
      <c r="F78" s="24" t="s">
        <v>204</v>
      </c>
      <c r="G78" s="83" t="s">
        <v>275</v>
      </c>
      <c r="H78" s="86" t="s">
        <v>662</v>
      </c>
      <c r="I78" s="154">
        <v>47</v>
      </c>
      <c r="J78" s="154">
        <v>48</v>
      </c>
      <c r="K78" s="154"/>
      <c r="L78" s="154"/>
      <c r="M78" s="154">
        <v>49</v>
      </c>
      <c r="N78" s="154">
        <v>50</v>
      </c>
      <c r="O78" s="154">
        <v>51</v>
      </c>
      <c r="P78" s="154">
        <v>52</v>
      </c>
      <c r="Q78" s="154">
        <v>52</v>
      </c>
      <c r="R78" s="154">
        <v>52</v>
      </c>
      <c r="S78" s="154">
        <v>52</v>
      </c>
      <c r="T78" s="154">
        <v>52</v>
      </c>
      <c r="U78" s="116">
        <v>52</v>
      </c>
      <c r="V78" s="116">
        <v>52</v>
      </c>
      <c r="W78" s="148">
        <v>0.52</v>
      </c>
      <c r="X78" s="46" t="s">
        <v>759</v>
      </c>
      <c r="Y78" s="12" t="s">
        <v>779</v>
      </c>
    </row>
    <row r="79" spans="1:25" ht="89.25" x14ac:dyDescent="0.25">
      <c r="A79" s="22"/>
      <c r="B79" s="23"/>
      <c r="C79" s="23"/>
      <c r="D79" s="29" t="s">
        <v>433</v>
      </c>
      <c r="E79" s="66" t="s">
        <v>201</v>
      </c>
      <c r="F79" s="24" t="s">
        <v>205</v>
      </c>
      <c r="G79" s="83" t="s">
        <v>276</v>
      </c>
      <c r="H79" s="86" t="s">
        <v>663</v>
      </c>
      <c r="I79" s="154">
        <v>60</v>
      </c>
      <c r="J79" s="154">
        <v>62</v>
      </c>
      <c r="K79" s="154"/>
      <c r="L79" s="154"/>
      <c r="M79" s="154">
        <v>64</v>
      </c>
      <c r="N79" s="154">
        <v>66</v>
      </c>
      <c r="O79" s="154">
        <v>68</v>
      </c>
      <c r="P79" s="154">
        <v>70</v>
      </c>
      <c r="Q79" s="154">
        <v>72</v>
      </c>
      <c r="R79" s="154">
        <v>74</v>
      </c>
      <c r="S79" s="154">
        <v>76</v>
      </c>
      <c r="T79" s="154">
        <v>78</v>
      </c>
      <c r="U79" s="116">
        <v>80</v>
      </c>
      <c r="V79" s="116">
        <v>82</v>
      </c>
      <c r="W79" s="148">
        <v>0.84</v>
      </c>
      <c r="X79" s="46" t="s">
        <v>759</v>
      </c>
      <c r="Y79" s="12" t="s">
        <v>779</v>
      </c>
    </row>
    <row r="80" spans="1:25" ht="89.25" x14ac:dyDescent="0.25">
      <c r="A80" s="198"/>
      <c r="B80" s="18"/>
      <c r="C80" s="18"/>
      <c r="D80" s="29" t="s">
        <v>433</v>
      </c>
      <c r="E80" s="66" t="s">
        <v>202</v>
      </c>
      <c r="F80" s="24" t="s">
        <v>206</v>
      </c>
      <c r="G80" s="83" t="s">
        <v>425</v>
      </c>
      <c r="H80" s="86" t="s">
        <v>426</v>
      </c>
      <c r="I80" s="83">
        <v>1.3</v>
      </c>
      <c r="J80" s="83">
        <v>1.3</v>
      </c>
      <c r="K80" s="83"/>
      <c r="L80" s="83"/>
      <c r="M80" s="83">
        <v>1.3</v>
      </c>
      <c r="N80" s="83">
        <v>1.3</v>
      </c>
      <c r="O80" s="83">
        <v>1.3</v>
      </c>
      <c r="P80" s="83">
        <v>1.3</v>
      </c>
      <c r="Q80" s="83">
        <v>1.3</v>
      </c>
      <c r="R80" s="83">
        <v>1.3</v>
      </c>
      <c r="S80" s="83">
        <v>1.8</v>
      </c>
      <c r="T80" s="83">
        <v>1.8</v>
      </c>
      <c r="U80" s="83">
        <v>2</v>
      </c>
      <c r="V80" s="83">
        <v>2</v>
      </c>
      <c r="W80" s="83">
        <v>2</v>
      </c>
      <c r="X80" s="46" t="s">
        <v>759</v>
      </c>
      <c r="Y80" s="12" t="s">
        <v>779</v>
      </c>
    </row>
    <row r="81" spans="1:25" ht="195" x14ac:dyDescent="0.25">
      <c r="A81" s="9" t="s">
        <v>269</v>
      </c>
      <c r="B81" s="10" t="s">
        <v>194</v>
      </c>
      <c r="C81" s="10" t="s">
        <v>452</v>
      </c>
      <c r="D81" s="29" t="s">
        <v>433</v>
      </c>
      <c r="E81" s="66" t="s">
        <v>207</v>
      </c>
      <c r="F81" s="24" t="s">
        <v>208</v>
      </c>
      <c r="G81" s="87" t="s">
        <v>427</v>
      </c>
      <c r="H81" s="85" t="s">
        <v>664</v>
      </c>
      <c r="I81" s="163">
        <v>68</v>
      </c>
      <c r="J81" s="163">
        <v>68</v>
      </c>
      <c r="K81" s="163"/>
      <c r="L81" s="163"/>
      <c r="M81" s="163">
        <v>68</v>
      </c>
      <c r="N81" s="163">
        <v>69</v>
      </c>
      <c r="O81" s="163">
        <v>69</v>
      </c>
      <c r="P81" s="163">
        <v>69</v>
      </c>
      <c r="Q81" s="163">
        <v>70</v>
      </c>
      <c r="R81" s="163">
        <v>70.5</v>
      </c>
      <c r="S81" s="163">
        <v>71</v>
      </c>
      <c r="T81" s="163">
        <v>72</v>
      </c>
      <c r="U81" s="83">
        <v>72.5</v>
      </c>
      <c r="V81" s="83">
        <v>73</v>
      </c>
      <c r="W81" s="83">
        <v>73.599999999999994</v>
      </c>
      <c r="X81" s="46" t="s">
        <v>759</v>
      </c>
      <c r="Y81" s="12" t="s">
        <v>779</v>
      </c>
    </row>
    <row r="82" spans="1:25" ht="105" x14ac:dyDescent="0.25">
      <c r="A82" s="22"/>
      <c r="B82" s="23"/>
      <c r="C82" s="23"/>
      <c r="D82" s="29" t="s">
        <v>433</v>
      </c>
      <c r="E82" s="66" t="s">
        <v>210</v>
      </c>
      <c r="F82" s="24" t="s">
        <v>209</v>
      </c>
      <c r="G82" s="89"/>
      <c r="H82" s="89"/>
      <c r="I82" s="89"/>
      <c r="J82" s="92"/>
      <c r="K82" s="92"/>
      <c r="L82" s="92"/>
      <c r="M82" s="91"/>
      <c r="N82" s="92"/>
      <c r="O82" s="92"/>
      <c r="P82" s="92"/>
      <c r="Q82" s="92"/>
      <c r="R82" s="92"/>
      <c r="S82" s="92"/>
      <c r="T82" s="92"/>
      <c r="U82" s="92"/>
      <c r="V82" s="92"/>
      <c r="W82" s="83"/>
      <c r="X82" s="46" t="s">
        <v>759</v>
      </c>
      <c r="Y82" s="12" t="s">
        <v>779</v>
      </c>
    </row>
    <row r="83" spans="1:25" ht="120" x14ac:dyDescent="0.25">
      <c r="A83" s="22"/>
      <c r="B83" s="23"/>
      <c r="C83" s="23"/>
      <c r="D83" s="29" t="s">
        <v>433</v>
      </c>
      <c r="E83" s="66" t="s">
        <v>211</v>
      </c>
      <c r="F83" s="24" t="s">
        <v>214</v>
      </c>
      <c r="G83" s="89"/>
      <c r="H83" s="89"/>
      <c r="I83" s="89"/>
      <c r="J83" s="60"/>
      <c r="K83" s="60"/>
      <c r="L83" s="60"/>
      <c r="M83" s="83"/>
      <c r="N83" s="60"/>
      <c r="O83" s="60"/>
      <c r="P83" s="60"/>
      <c r="Q83" s="60"/>
      <c r="R83" s="60"/>
      <c r="S83" s="60"/>
      <c r="T83" s="60"/>
      <c r="U83" s="60"/>
      <c r="V83" s="60"/>
      <c r="W83" s="83"/>
      <c r="X83" s="46" t="s">
        <v>759</v>
      </c>
      <c r="Y83" s="12" t="s">
        <v>779</v>
      </c>
    </row>
    <row r="84" spans="1:25" ht="90" x14ac:dyDescent="0.25">
      <c r="A84" s="22"/>
      <c r="B84" s="23"/>
      <c r="C84" s="23"/>
      <c r="D84" s="29" t="s">
        <v>433</v>
      </c>
      <c r="E84" s="66" t="s">
        <v>212</v>
      </c>
      <c r="F84" s="24" t="s">
        <v>215</v>
      </c>
      <c r="G84" s="89"/>
      <c r="H84" s="89"/>
      <c r="I84" s="89"/>
      <c r="J84" s="60"/>
      <c r="K84" s="60"/>
      <c r="L84" s="60"/>
      <c r="M84" s="83"/>
      <c r="N84" s="60"/>
      <c r="O84" s="60"/>
      <c r="P84" s="60"/>
      <c r="Q84" s="60"/>
      <c r="R84" s="60"/>
      <c r="S84" s="60"/>
      <c r="T84" s="60"/>
      <c r="U84" s="60"/>
      <c r="V84" s="60"/>
      <c r="W84" s="83"/>
      <c r="X84" s="46" t="s">
        <v>759</v>
      </c>
      <c r="Y84" s="12" t="s">
        <v>779</v>
      </c>
    </row>
    <row r="85" spans="1:25" ht="120" x14ac:dyDescent="0.25">
      <c r="A85" s="22"/>
      <c r="B85" s="23"/>
      <c r="C85" s="23"/>
      <c r="D85" s="29" t="s">
        <v>433</v>
      </c>
      <c r="E85" s="66" t="s">
        <v>213</v>
      </c>
      <c r="F85" s="24" t="s">
        <v>216</v>
      </c>
      <c r="G85" s="89"/>
      <c r="H85" s="89"/>
      <c r="I85" s="89"/>
      <c r="J85" s="60"/>
      <c r="K85" s="60"/>
      <c r="L85" s="60"/>
      <c r="M85" s="83"/>
      <c r="N85" s="60"/>
      <c r="O85" s="60"/>
      <c r="P85" s="60"/>
      <c r="Q85" s="60"/>
      <c r="R85" s="60"/>
      <c r="S85" s="60"/>
      <c r="T85" s="60"/>
      <c r="U85" s="60"/>
      <c r="V85" s="60"/>
      <c r="W85" s="83"/>
      <c r="X85" s="46" t="s">
        <v>759</v>
      </c>
      <c r="Y85" s="12" t="s">
        <v>779</v>
      </c>
    </row>
    <row r="86" spans="1:25" ht="89.25" x14ac:dyDescent="0.25">
      <c r="A86" s="198"/>
      <c r="B86" s="18"/>
      <c r="C86" s="18"/>
      <c r="D86" s="29" t="s">
        <v>433</v>
      </c>
      <c r="E86" s="66" t="s">
        <v>232</v>
      </c>
      <c r="F86" s="24" t="s">
        <v>217</v>
      </c>
      <c r="G86" s="89"/>
      <c r="H86" s="89"/>
      <c r="I86" s="89"/>
      <c r="J86" s="60"/>
      <c r="K86" s="60"/>
      <c r="L86" s="60"/>
      <c r="M86" s="83"/>
      <c r="N86" s="60"/>
      <c r="O86" s="60"/>
      <c r="P86" s="60"/>
      <c r="Q86" s="60"/>
      <c r="R86" s="60"/>
      <c r="S86" s="60"/>
      <c r="T86" s="60"/>
      <c r="U86" s="60"/>
      <c r="V86" s="60"/>
      <c r="W86" s="83"/>
      <c r="X86" s="46" t="s">
        <v>759</v>
      </c>
      <c r="Y86" s="12" t="s">
        <v>779</v>
      </c>
    </row>
    <row r="87" spans="1:25" ht="180" x14ac:dyDescent="0.25">
      <c r="A87" s="9" t="s">
        <v>270</v>
      </c>
      <c r="B87" s="10" t="s">
        <v>195</v>
      </c>
      <c r="C87" s="10" t="s">
        <v>665</v>
      </c>
      <c r="D87" s="29" t="s">
        <v>433</v>
      </c>
      <c r="E87" s="66" t="s">
        <v>218</v>
      </c>
      <c r="F87" s="24" t="s">
        <v>219</v>
      </c>
      <c r="G87" s="89"/>
      <c r="H87" s="89"/>
      <c r="I87" s="89"/>
      <c r="J87" s="60"/>
      <c r="K87" s="60"/>
      <c r="L87" s="60"/>
      <c r="M87" s="83"/>
      <c r="N87" s="60"/>
      <c r="O87" s="60"/>
      <c r="P87" s="60"/>
      <c r="Q87" s="60"/>
      <c r="R87" s="60"/>
      <c r="S87" s="60"/>
      <c r="T87" s="60"/>
      <c r="U87" s="60"/>
      <c r="V87" s="60"/>
      <c r="W87" s="83"/>
      <c r="X87" s="46" t="s">
        <v>759</v>
      </c>
      <c r="Y87" s="12" t="s">
        <v>779</v>
      </c>
    </row>
    <row r="88" spans="1:25" ht="255" x14ac:dyDescent="0.25">
      <c r="A88" s="22"/>
      <c r="B88" s="23"/>
      <c r="C88" s="23"/>
      <c r="D88" s="29" t="s">
        <v>433</v>
      </c>
      <c r="E88" s="66" t="s">
        <v>221</v>
      </c>
      <c r="F88" s="24" t="s">
        <v>220</v>
      </c>
      <c r="G88" s="89"/>
      <c r="H88" s="89"/>
      <c r="I88" s="89"/>
      <c r="J88" s="60"/>
      <c r="K88" s="60"/>
      <c r="L88" s="60"/>
      <c r="M88" s="83"/>
      <c r="N88" s="60"/>
      <c r="O88" s="60"/>
      <c r="P88" s="60"/>
      <c r="Q88" s="60"/>
      <c r="R88" s="60"/>
      <c r="S88" s="60"/>
      <c r="T88" s="60"/>
      <c r="U88" s="60"/>
      <c r="V88" s="60"/>
      <c r="W88" s="83"/>
      <c r="X88" s="46" t="s">
        <v>759</v>
      </c>
      <c r="Y88" s="12" t="s">
        <v>779</v>
      </c>
    </row>
    <row r="89" spans="1:25" ht="135" x14ac:dyDescent="0.25">
      <c r="A89" s="22"/>
      <c r="B89" s="23"/>
      <c r="C89" s="23"/>
      <c r="D89" s="29" t="s">
        <v>433</v>
      </c>
      <c r="E89" s="66" t="s">
        <v>222</v>
      </c>
      <c r="F89" s="24" t="s">
        <v>223</v>
      </c>
      <c r="G89" s="89"/>
      <c r="H89" s="89"/>
      <c r="I89" s="89"/>
      <c r="J89" s="60"/>
      <c r="K89" s="60"/>
      <c r="L89" s="60"/>
      <c r="M89" s="83"/>
      <c r="N89" s="60"/>
      <c r="O89" s="60"/>
      <c r="P89" s="60"/>
      <c r="Q89" s="60"/>
      <c r="R89" s="60"/>
      <c r="S89" s="60"/>
      <c r="T89" s="60"/>
      <c r="U89" s="60"/>
      <c r="V89" s="60"/>
      <c r="W89" s="83"/>
      <c r="X89" s="46" t="s">
        <v>759</v>
      </c>
      <c r="Y89" s="12" t="s">
        <v>779</v>
      </c>
    </row>
    <row r="90" spans="1:25" ht="255" x14ac:dyDescent="0.25">
      <c r="A90" s="22"/>
      <c r="B90" s="23"/>
      <c r="C90" s="23"/>
      <c r="D90" s="29" t="s">
        <v>433</v>
      </c>
      <c r="E90" s="66" t="s">
        <v>227</v>
      </c>
      <c r="F90" s="24" t="s">
        <v>430</v>
      </c>
      <c r="G90" s="89"/>
      <c r="H90" s="89"/>
      <c r="I90" s="89"/>
      <c r="J90" s="60"/>
      <c r="K90" s="60"/>
      <c r="L90" s="60"/>
      <c r="M90" s="83"/>
      <c r="N90" s="60"/>
      <c r="O90" s="60"/>
      <c r="P90" s="60"/>
      <c r="Q90" s="60"/>
      <c r="R90" s="60"/>
      <c r="S90" s="60"/>
      <c r="T90" s="60"/>
      <c r="U90" s="60"/>
      <c r="V90" s="60"/>
      <c r="W90" s="83"/>
      <c r="X90" s="46" t="s">
        <v>759</v>
      </c>
      <c r="Y90" s="12" t="s">
        <v>779</v>
      </c>
    </row>
    <row r="91" spans="1:25" ht="225" x14ac:dyDescent="0.25">
      <c r="A91" s="22"/>
      <c r="B91" s="23"/>
      <c r="C91" s="23"/>
      <c r="D91" s="29" t="s">
        <v>433</v>
      </c>
      <c r="E91" s="66" t="s">
        <v>228</v>
      </c>
      <c r="F91" s="24" t="s">
        <v>224</v>
      </c>
      <c r="G91" s="89"/>
      <c r="H91" s="89"/>
      <c r="I91" s="89"/>
      <c r="J91" s="60"/>
      <c r="K91" s="60"/>
      <c r="L91" s="60"/>
      <c r="M91" s="83"/>
      <c r="N91" s="60"/>
      <c r="O91" s="60"/>
      <c r="P91" s="60"/>
      <c r="Q91" s="60"/>
      <c r="R91" s="60"/>
      <c r="S91" s="60"/>
      <c r="T91" s="60"/>
      <c r="U91" s="60"/>
      <c r="V91" s="60"/>
      <c r="W91" s="83"/>
      <c r="X91" s="46" t="s">
        <v>759</v>
      </c>
      <c r="Y91" s="12" t="s">
        <v>779</v>
      </c>
    </row>
    <row r="92" spans="1:25" ht="360" x14ac:dyDescent="0.25">
      <c r="A92" s="22"/>
      <c r="B92" s="23"/>
      <c r="C92" s="23"/>
      <c r="D92" s="29" t="s">
        <v>433</v>
      </c>
      <c r="E92" s="66" t="s">
        <v>229</v>
      </c>
      <c r="F92" s="24" t="s">
        <v>431</v>
      </c>
      <c r="G92" s="91"/>
      <c r="H92" s="91"/>
      <c r="I92" s="91"/>
      <c r="J92" s="60"/>
      <c r="K92" s="60"/>
      <c r="L92" s="60"/>
      <c r="M92" s="83"/>
      <c r="N92" s="60"/>
      <c r="O92" s="60"/>
      <c r="P92" s="60"/>
      <c r="Q92" s="60"/>
      <c r="R92" s="60"/>
      <c r="S92" s="60"/>
      <c r="T92" s="60"/>
      <c r="U92" s="60"/>
      <c r="V92" s="60"/>
      <c r="W92" s="83"/>
      <c r="X92" s="46" t="s">
        <v>759</v>
      </c>
      <c r="Y92" s="12" t="s">
        <v>779</v>
      </c>
    </row>
    <row r="93" spans="1:25" ht="120" x14ac:dyDescent="0.25">
      <c r="A93" s="22"/>
      <c r="B93" s="23"/>
      <c r="C93" s="23"/>
      <c r="D93" s="29" t="s">
        <v>433</v>
      </c>
      <c r="E93" s="66" t="s">
        <v>230</v>
      </c>
      <c r="F93" s="24" t="s">
        <v>225</v>
      </c>
      <c r="G93" s="83"/>
      <c r="H93" s="86"/>
      <c r="I93" s="86"/>
      <c r="J93" s="60"/>
      <c r="K93" s="60"/>
      <c r="L93" s="60"/>
      <c r="M93" s="83"/>
      <c r="N93" s="60"/>
      <c r="O93" s="60"/>
      <c r="P93" s="60"/>
      <c r="Q93" s="60"/>
      <c r="R93" s="60"/>
      <c r="S93" s="60"/>
      <c r="T93" s="60"/>
      <c r="U93" s="60"/>
      <c r="V93" s="60"/>
      <c r="W93" s="83"/>
      <c r="X93" s="46" t="s">
        <v>759</v>
      </c>
      <c r="Y93" s="12" t="s">
        <v>779</v>
      </c>
    </row>
    <row r="94" spans="1:25" ht="105" x14ac:dyDescent="0.25">
      <c r="A94" s="22"/>
      <c r="B94" s="18"/>
      <c r="C94" s="18"/>
      <c r="D94" s="29" t="s">
        <v>433</v>
      </c>
      <c r="E94" s="66" t="s">
        <v>231</v>
      </c>
      <c r="F94" s="24" t="s">
        <v>226</v>
      </c>
      <c r="G94" s="87"/>
      <c r="H94" s="87"/>
      <c r="I94" s="87"/>
      <c r="J94" s="60"/>
      <c r="K94" s="60"/>
      <c r="L94" s="60"/>
      <c r="M94" s="83"/>
      <c r="N94" s="60"/>
      <c r="O94" s="60"/>
      <c r="P94" s="60"/>
      <c r="Q94" s="60"/>
      <c r="R94" s="60"/>
      <c r="S94" s="60"/>
      <c r="T94" s="60"/>
      <c r="U94" s="60"/>
      <c r="V94" s="60"/>
      <c r="W94" s="83"/>
      <c r="X94" s="46" t="s">
        <v>759</v>
      </c>
      <c r="Y94" s="12" t="s">
        <v>779</v>
      </c>
    </row>
    <row r="95" spans="1:25" ht="195" x14ac:dyDescent="0.25">
      <c r="A95" s="9" t="s">
        <v>271</v>
      </c>
      <c r="B95" s="10" t="s">
        <v>196</v>
      </c>
      <c r="C95" s="190" t="s">
        <v>666</v>
      </c>
      <c r="D95" s="29" t="s">
        <v>433</v>
      </c>
      <c r="E95" s="66" t="s">
        <v>237</v>
      </c>
      <c r="F95" s="24" t="s">
        <v>233</v>
      </c>
      <c r="G95" s="89"/>
      <c r="H95" s="89"/>
      <c r="I95" s="89"/>
      <c r="J95" s="60"/>
      <c r="K95" s="60"/>
      <c r="L95" s="60"/>
      <c r="M95" s="83"/>
      <c r="N95" s="60"/>
      <c r="O95" s="60"/>
      <c r="P95" s="60"/>
      <c r="Q95" s="60"/>
      <c r="R95" s="60"/>
      <c r="S95" s="60"/>
      <c r="T95" s="60"/>
      <c r="U95" s="60"/>
      <c r="V95" s="60"/>
      <c r="W95" s="83"/>
      <c r="X95" s="46" t="s">
        <v>759</v>
      </c>
      <c r="Y95" s="12" t="s">
        <v>779</v>
      </c>
    </row>
    <row r="96" spans="1:25" ht="89.25" x14ac:dyDescent="0.25">
      <c r="A96" s="22"/>
      <c r="B96" s="23"/>
      <c r="C96" s="23"/>
      <c r="D96" s="29" t="s">
        <v>433</v>
      </c>
      <c r="E96" s="66" t="s">
        <v>238</v>
      </c>
      <c r="F96" s="24" t="s">
        <v>234</v>
      </c>
      <c r="G96" s="89"/>
      <c r="H96" s="89"/>
      <c r="I96" s="89"/>
      <c r="J96" s="60"/>
      <c r="K96" s="60"/>
      <c r="L96" s="60"/>
      <c r="M96" s="83"/>
      <c r="N96" s="60"/>
      <c r="O96" s="60"/>
      <c r="P96" s="60"/>
      <c r="Q96" s="60"/>
      <c r="R96" s="60"/>
      <c r="S96" s="60"/>
      <c r="T96" s="60"/>
      <c r="U96" s="60"/>
      <c r="V96" s="60"/>
      <c r="W96" s="83"/>
      <c r="X96" s="46" t="s">
        <v>759</v>
      </c>
      <c r="Y96" s="12" t="s">
        <v>779</v>
      </c>
    </row>
    <row r="97" spans="1:25" ht="89.25" x14ac:dyDescent="0.25">
      <c r="A97" s="22"/>
      <c r="B97" s="23"/>
      <c r="C97" s="23"/>
      <c r="D97" s="29" t="s">
        <v>433</v>
      </c>
      <c r="E97" s="66" t="s">
        <v>239</v>
      </c>
      <c r="F97" s="24" t="s">
        <v>235</v>
      </c>
      <c r="G97" s="89"/>
      <c r="H97" s="89"/>
      <c r="I97" s="89"/>
      <c r="J97" s="60"/>
      <c r="K97" s="60"/>
      <c r="L97" s="60"/>
      <c r="M97" s="83"/>
      <c r="N97" s="60"/>
      <c r="O97" s="60"/>
      <c r="P97" s="60"/>
      <c r="Q97" s="60"/>
      <c r="R97" s="60"/>
      <c r="S97" s="60"/>
      <c r="T97" s="60"/>
      <c r="U97" s="60"/>
      <c r="V97" s="60"/>
      <c r="W97" s="83"/>
      <c r="X97" s="46" t="s">
        <v>759</v>
      </c>
      <c r="Y97" s="12" t="s">
        <v>779</v>
      </c>
    </row>
    <row r="98" spans="1:25" ht="89.25" x14ac:dyDescent="0.25">
      <c r="A98" s="198"/>
      <c r="B98" s="18"/>
      <c r="C98" s="18"/>
      <c r="D98" s="29" t="s">
        <v>433</v>
      </c>
      <c r="E98" s="66" t="s">
        <v>240</v>
      </c>
      <c r="F98" s="24" t="s">
        <v>236</v>
      </c>
      <c r="G98" s="89"/>
      <c r="H98" s="89"/>
      <c r="I98" s="89"/>
      <c r="J98" s="60"/>
      <c r="K98" s="60"/>
      <c r="L98" s="60"/>
      <c r="M98" s="83"/>
      <c r="N98" s="60"/>
      <c r="O98" s="60"/>
      <c r="P98" s="60"/>
      <c r="Q98" s="60"/>
      <c r="R98" s="60"/>
      <c r="S98" s="60"/>
      <c r="T98" s="60"/>
      <c r="U98" s="60"/>
      <c r="V98" s="60"/>
      <c r="W98" s="83"/>
      <c r="X98" s="46" t="s">
        <v>759</v>
      </c>
      <c r="Y98" s="12" t="s">
        <v>779</v>
      </c>
    </row>
    <row r="99" spans="1:25" ht="150" x14ac:dyDescent="0.25">
      <c r="A99" s="9" t="s">
        <v>272</v>
      </c>
      <c r="B99" s="10" t="s">
        <v>197</v>
      </c>
      <c r="C99" s="10" t="s">
        <v>241</v>
      </c>
      <c r="D99" s="29" t="s">
        <v>433</v>
      </c>
      <c r="E99" s="66" t="s">
        <v>242</v>
      </c>
      <c r="F99" s="24" t="s">
        <v>432</v>
      </c>
      <c r="G99" s="89"/>
      <c r="H99" s="89"/>
      <c r="I99" s="89"/>
      <c r="J99" s="60"/>
      <c r="K99" s="60"/>
      <c r="L99" s="60"/>
      <c r="M99" s="83"/>
      <c r="N99" s="60"/>
      <c r="O99" s="60"/>
      <c r="P99" s="60"/>
      <c r="Q99" s="60"/>
      <c r="R99" s="60"/>
      <c r="S99" s="60"/>
      <c r="T99" s="60"/>
      <c r="U99" s="60"/>
      <c r="V99" s="60"/>
      <c r="W99" s="83"/>
      <c r="X99" s="46" t="s">
        <v>759</v>
      </c>
      <c r="Y99" s="12" t="s">
        <v>779</v>
      </c>
    </row>
    <row r="100" spans="1:25" ht="90" x14ac:dyDescent="0.25">
      <c r="A100" s="22"/>
      <c r="B100" s="23"/>
      <c r="C100" s="23"/>
      <c r="D100" s="29" t="s">
        <v>433</v>
      </c>
      <c r="E100" s="66" t="s">
        <v>243</v>
      </c>
      <c r="F100" s="24" t="s">
        <v>432</v>
      </c>
      <c r="G100" s="89"/>
      <c r="H100" s="89"/>
      <c r="I100" s="89"/>
      <c r="J100" s="60"/>
      <c r="K100" s="60"/>
      <c r="L100" s="60"/>
      <c r="M100" s="83"/>
      <c r="N100" s="60"/>
      <c r="O100" s="60"/>
      <c r="P100" s="60"/>
      <c r="Q100" s="60"/>
      <c r="R100" s="60"/>
      <c r="S100" s="60"/>
      <c r="T100" s="60"/>
      <c r="U100" s="60"/>
      <c r="V100" s="60"/>
      <c r="W100" s="83"/>
      <c r="X100" s="46" t="s">
        <v>759</v>
      </c>
      <c r="Y100" s="12" t="s">
        <v>779</v>
      </c>
    </row>
    <row r="101" spans="1:25" ht="105" x14ac:dyDescent="0.25">
      <c r="A101" s="22"/>
      <c r="B101" s="23"/>
      <c r="C101" s="23"/>
      <c r="D101" s="29" t="s">
        <v>433</v>
      </c>
      <c r="E101" s="66" t="s">
        <v>244</v>
      </c>
      <c r="F101" s="24" t="s">
        <v>247</v>
      </c>
      <c r="G101" s="89"/>
      <c r="H101" s="89"/>
      <c r="I101" s="89"/>
      <c r="J101" s="60"/>
      <c r="K101" s="60"/>
      <c r="L101" s="60"/>
      <c r="M101" s="83"/>
      <c r="N101" s="60"/>
      <c r="O101" s="60"/>
      <c r="P101" s="60"/>
      <c r="Q101" s="60"/>
      <c r="R101" s="60"/>
      <c r="S101" s="60"/>
      <c r="T101" s="60"/>
      <c r="U101" s="60"/>
      <c r="V101" s="60"/>
      <c r="W101" s="83"/>
      <c r="X101" s="46" t="s">
        <v>759</v>
      </c>
      <c r="Y101" s="12" t="s">
        <v>779</v>
      </c>
    </row>
    <row r="102" spans="1:25" ht="89.25" x14ac:dyDescent="0.25">
      <c r="A102" s="22"/>
      <c r="B102" s="23"/>
      <c r="C102" s="23"/>
      <c r="D102" s="29" t="s">
        <v>433</v>
      </c>
      <c r="E102" s="66" t="s">
        <v>245</v>
      </c>
      <c r="F102" s="24" t="s">
        <v>248</v>
      </c>
      <c r="G102" s="89"/>
      <c r="H102" s="89"/>
      <c r="I102" s="89"/>
      <c r="J102" s="60"/>
      <c r="K102" s="60"/>
      <c r="L102" s="60"/>
      <c r="M102" s="83"/>
      <c r="N102" s="60"/>
      <c r="O102" s="60"/>
      <c r="P102" s="60"/>
      <c r="Q102" s="60"/>
      <c r="R102" s="60"/>
      <c r="S102" s="60"/>
      <c r="T102" s="60"/>
      <c r="U102" s="60"/>
      <c r="V102" s="60"/>
      <c r="W102" s="83"/>
      <c r="X102" s="46" t="s">
        <v>759</v>
      </c>
      <c r="Y102" s="12" t="s">
        <v>779</v>
      </c>
    </row>
    <row r="103" spans="1:25" ht="90" x14ac:dyDescent="0.25">
      <c r="A103" s="22"/>
      <c r="B103" s="23"/>
      <c r="C103" s="23"/>
      <c r="D103" s="29" t="s">
        <v>433</v>
      </c>
      <c r="E103" s="66" t="s">
        <v>246</v>
      </c>
      <c r="F103" s="24" t="s">
        <v>249</v>
      </c>
      <c r="G103" s="89"/>
      <c r="H103" s="89"/>
      <c r="I103" s="89"/>
      <c r="J103" s="60"/>
      <c r="K103" s="60"/>
      <c r="L103" s="60"/>
      <c r="M103" s="83"/>
      <c r="N103" s="60"/>
      <c r="O103" s="60"/>
      <c r="P103" s="60"/>
      <c r="Q103" s="60"/>
      <c r="R103" s="60"/>
      <c r="S103" s="60"/>
      <c r="T103" s="60"/>
      <c r="U103" s="60"/>
      <c r="V103" s="60"/>
      <c r="W103" s="83"/>
      <c r="X103" s="46" t="s">
        <v>759</v>
      </c>
      <c r="Y103" s="12" t="s">
        <v>779</v>
      </c>
    </row>
    <row r="104" spans="1:25" ht="105" x14ac:dyDescent="0.25">
      <c r="A104" s="22"/>
      <c r="B104" s="23"/>
      <c r="C104" s="23"/>
      <c r="D104" s="29" t="s">
        <v>433</v>
      </c>
      <c r="E104" s="66" t="s">
        <v>250</v>
      </c>
      <c r="F104" s="24" t="s">
        <v>434</v>
      </c>
      <c r="G104" s="89"/>
      <c r="H104" s="89"/>
      <c r="I104" s="89"/>
      <c r="J104" s="60"/>
      <c r="K104" s="60"/>
      <c r="L104" s="60"/>
      <c r="M104" s="83"/>
      <c r="N104" s="60"/>
      <c r="O104" s="60"/>
      <c r="P104" s="60"/>
      <c r="Q104" s="60"/>
      <c r="R104" s="60"/>
      <c r="S104" s="60"/>
      <c r="T104" s="60"/>
      <c r="U104" s="60"/>
      <c r="V104" s="60"/>
      <c r="W104" s="83"/>
      <c r="X104" s="46" t="s">
        <v>759</v>
      </c>
      <c r="Y104" s="12" t="s">
        <v>779</v>
      </c>
    </row>
    <row r="105" spans="1:25" ht="135" x14ac:dyDescent="0.25">
      <c r="A105" s="22"/>
      <c r="B105" s="23"/>
      <c r="C105" s="23"/>
      <c r="D105" s="29" t="s">
        <v>433</v>
      </c>
      <c r="E105" s="66" t="s">
        <v>251</v>
      </c>
      <c r="F105" s="24" t="s">
        <v>809</v>
      </c>
      <c r="G105" s="89"/>
      <c r="H105" s="89"/>
      <c r="I105" s="89"/>
      <c r="J105" s="60"/>
      <c r="K105" s="60"/>
      <c r="L105" s="60"/>
      <c r="M105" s="83"/>
      <c r="N105" s="60"/>
      <c r="O105" s="60"/>
      <c r="P105" s="60"/>
      <c r="Q105" s="60"/>
      <c r="R105" s="60"/>
      <c r="S105" s="60"/>
      <c r="T105" s="60"/>
      <c r="U105" s="60"/>
      <c r="V105" s="60"/>
      <c r="W105" s="83"/>
      <c r="X105" s="46" t="s">
        <v>759</v>
      </c>
      <c r="Y105" s="12" t="s">
        <v>779</v>
      </c>
    </row>
    <row r="106" spans="1:25" ht="103.5" customHeight="1" x14ac:dyDescent="0.25">
      <c r="A106" s="198"/>
      <c r="B106" s="18"/>
      <c r="C106" s="18"/>
      <c r="D106" s="29" t="s">
        <v>433</v>
      </c>
      <c r="E106" s="66" t="s">
        <v>253</v>
      </c>
      <c r="F106" s="24" t="s">
        <v>252</v>
      </c>
      <c r="G106" s="89"/>
      <c r="H106" s="89"/>
      <c r="I106" s="89"/>
      <c r="J106" s="60"/>
      <c r="K106" s="60"/>
      <c r="L106" s="60"/>
      <c r="M106" s="83"/>
      <c r="N106" s="60"/>
      <c r="O106" s="60"/>
      <c r="P106" s="60"/>
      <c r="Q106" s="60"/>
      <c r="R106" s="60"/>
      <c r="S106" s="60"/>
      <c r="T106" s="60"/>
      <c r="U106" s="60"/>
      <c r="V106" s="60"/>
      <c r="W106" s="83"/>
      <c r="X106" s="46" t="s">
        <v>759</v>
      </c>
      <c r="Y106" s="12" t="s">
        <v>779</v>
      </c>
    </row>
    <row r="107" spans="1:25" ht="150" x14ac:dyDescent="0.25">
      <c r="A107" s="9" t="s">
        <v>273</v>
      </c>
      <c r="B107" s="10" t="s">
        <v>198</v>
      </c>
      <c r="C107" s="10" t="s">
        <v>254</v>
      </c>
      <c r="D107" s="29" t="s">
        <v>433</v>
      </c>
      <c r="E107" s="66" t="s">
        <v>256</v>
      </c>
      <c r="F107" s="24" t="s">
        <v>255</v>
      </c>
      <c r="G107" s="89"/>
      <c r="H107" s="89"/>
      <c r="I107" s="89"/>
      <c r="J107" s="60"/>
      <c r="K107" s="60"/>
      <c r="L107" s="60"/>
      <c r="M107" s="83"/>
      <c r="N107" s="60"/>
      <c r="O107" s="60"/>
      <c r="P107" s="60"/>
      <c r="Q107" s="60"/>
      <c r="R107" s="60"/>
      <c r="S107" s="60"/>
      <c r="T107" s="60"/>
      <c r="U107" s="60"/>
      <c r="V107" s="60"/>
      <c r="W107" s="83"/>
      <c r="X107" s="46" t="s">
        <v>759</v>
      </c>
      <c r="Y107" s="12" t="s">
        <v>779</v>
      </c>
    </row>
    <row r="108" spans="1:25" ht="89.25" x14ac:dyDescent="0.25">
      <c r="A108" s="198"/>
      <c r="B108" s="18"/>
      <c r="C108" s="18"/>
      <c r="D108" s="29" t="s">
        <v>433</v>
      </c>
      <c r="E108" s="66" t="s">
        <v>257</v>
      </c>
      <c r="F108" s="201" t="s">
        <v>258</v>
      </c>
      <c r="G108" s="91"/>
      <c r="H108" s="91"/>
      <c r="I108" s="91"/>
      <c r="J108" s="60"/>
      <c r="K108" s="60"/>
      <c r="L108" s="60"/>
      <c r="M108" s="83"/>
      <c r="N108" s="60"/>
      <c r="O108" s="60"/>
      <c r="P108" s="60"/>
      <c r="Q108" s="60"/>
      <c r="R108" s="60"/>
      <c r="S108" s="60"/>
      <c r="T108" s="60"/>
      <c r="U108" s="60"/>
      <c r="V108" s="60"/>
      <c r="W108" s="83"/>
      <c r="X108" s="46" t="s">
        <v>759</v>
      </c>
      <c r="Y108" s="12" t="s">
        <v>779</v>
      </c>
    </row>
    <row r="109" spans="1:25" ht="15" hidden="1" x14ac:dyDescent="0.25">
      <c r="A109" s="194" t="s">
        <v>37</v>
      </c>
      <c r="B109" s="46" t="s">
        <v>26</v>
      </c>
      <c r="C109" s="307" t="s">
        <v>302</v>
      </c>
      <c r="D109" s="308"/>
      <c r="E109" s="308"/>
      <c r="F109" s="308"/>
      <c r="G109" s="308"/>
      <c r="H109" s="308"/>
      <c r="I109" s="291"/>
      <c r="J109" s="291"/>
      <c r="K109" s="291"/>
      <c r="L109" s="291"/>
      <c r="M109" s="291"/>
      <c r="N109" s="291"/>
      <c r="O109" s="291"/>
      <c r="P109" s="291"/>
      <c r="Q109" s="291"/>
      <c r="R109" s="291"/>
      <c r="S109" s="291"/>
      <c r="T109" s="291"/>
      <c r="U109" s="291"/>
      <c r="V109" s="291"/>
      <c r="W109" s="292"/>
      <c r="X109" s="12"/>
      <c r="Y109" s="12"/>
    </row>
    <row r="110" spans="1:25" s="56" customFormat="1" ht="195" x14ac:dyDescent="0.25">
      <c r="A110" s="9" t="s">
        <v>259</v>
      </c>
      <c r="B110" s="66" t="s">
        <v>278</v>
      </c>
      <c r="C110" s="66" t="s">
        <v>721</v>
      </c>
      <c r="D110" s="29" t="s">
        <v>593</v>
      </c>
      <c r="E110" s="66" t="s">
        <v>281</v>
      </c>
      <c r="F110" s="66" t="s">
        <v>294</v>
      </c>
      <c r="G110" s="83" t="s">
        <v>289</v>
      </c>
      <c r="H110" s="86" t="s">
        <v>608</v>
      </c>
      <c r="I110" s="86">
        <v>100</v>
      </c>
      <c r="J110" s="83">
        <v>100</v>
      </c>
      <c r="K110" s="83"/>
      <c r="L110" s="83"/>
      <c r="M110" s="83">
        <v>100</v>
      </c>
      <c r="N110" s="83">
        <v>100</v>
      </c>
      <c r="O110" s="83">
        <v>100</v>
      </c>
      <c r="P110" s="83">
        <v>100</v>
      </c>
      <c r="Q110" s="83">
        <v>100</v>
      </c>
      <c r="R110" s="83">
        <v>100</v>
      </c>
      <c r="S110" s="83">
        <v>100</v>
      </c>
      <c r="T110" s="83">
        <v>100</v>
      </c>
      <c r="U110" s="83">
        <v>100</v>
      </c>
      <c r="V110" s="83">
        <v>100</v>
      </c>
      <c r="W110" s="83">
        <v>100</v>
      </c>
      <c r="X110" s="46" t="s">
        <v>759</v>
      </c>
      <c r="Y110" s="12" t="s">
        <v>594</v>
      </c>
    </row>
    <row r="111" spans="1:25" s="56" customFormat="1" ht="105" x14ac:dyDescent="0.25">
      <c r="A111" s="9" t="s">
        <v>279</v>
      </c>
      <c r="B111" s="66" t="s">
        <v>280</v>
      </c>
      <c r="C111" s="21" t="s">
        <v>595</v>
      </c>
      <c r="D111" s="29" t="s">
        <v>596</v>
      </c>
      <c r="E111" s="66" t="s">
        <v>282</v>
      </c>
      <c r="F111" s="66" t="s">
        <v>453</v>
      </c>
      <c r="G111" s="83" t="s">
        <v>444</v>
      </c>
      <c r="H111" s="86" t="s">
        <v>597</v>
      </c>
      <c r="I111" s="86">
        <v>3</v>
      </c>
      <c r="J111" s="83">
        <v>3</v>
      </c>
      <c r="K111" s="83"/>
      <c r="L111" s="83"/>
      <c r="M111" s="83">
        <v>4</v>
      </c>
      <c r="N111" s="83">
        <v>5</v>
      </c>
      <c r="O111" s="83">
        <v>5</v>
      </c>
      <c r="P111" s="83">
        <v>6</v>
      </c>
      <c r="Q111" s="83">
        <v>6</v>
      </c>
      <c r="R111" s="83">
        <v>6</v>
      </c>
      <c r="S111" s="83">
        <v>7</v>
      </c>
      <c r="T111" s="83">
        <v>7</v>
      </c>
      <c r="U111" s="83">
        <v>8</v>
      </c>
      <c r="V111" s="83">
        <v>9</v>
      </c>
      <c r="W111" s="83">
        <v>10</v>
      </c>
      <c r="X111" s="46" t="s">
        <v>759</v>
      </c>
      <c r="Y111" s="12" t="s">
        <v>594</v>
      </c>
    </row>
    <row r="112" spans="1:25" s="56" customFormat="1" ht="78.75" x14ac:dyDescent="0.25">
      <c r="A112" s="9" t="s">
        <v>283</v>
      </c>
      <c r="B112" s="66" t="s">
        <v>284</v>
      </c>
      <c r="C112" s="66" t="s">
        <v>598</v>
      </c>
      <c r="D112" s="29" t="s">
        <v>599</v>
      </c>
      <c r="E112" s="66" t="s">
        <v>694</v>
      </c>
      <c r="F112" s="66" t="s">
        <v>301</v>
      </c>
      <c r="G112" s="83" t="s">
        <v>445</v>
      </c>
      <c r="H112" s="86" t="s">
        <v>600</v>
      </c>
      <c r="I112" s="115">
        <v>80</v>
      </c>
      <c r="J112" s="116">
        <v>80</v>
      </c>
      <c r="K112" s="116"/>
      <c r="L112" s="116"/>
      <c r="M112" s="116">
        <v>100</v>
      </c>
      <c r="N112" s="116">
        <v>100</v>
      </c>
      <c r="O112" s="116">
        <v>100</v>
      </c>
      <c r="P112" s="116">
        <v>100</v>
      </c>
      <c r="Q112" s="116">
        <v>100</v>
      </c>
      <c r="R112" s="116">
        <v>100</v>
      </c>
      <c r="S112" s="116">
        <v>100</v>
      </c>
      <c r="T112" s="116">
        <v>100</v>
      </c>
      <c r="U112" s="116">
        <v>100</v>
      </c>
      <c r="V112" s="116">
        <v>100</v>
      </c>
      <c r="W112" s="116">
        <v>100</v>
      </c>
      <c r="X112" s="46" t="s">
        <v>759</v>
      </c>
      <c r="Y112" s="12" t="s">
        <v>594</v>
      </c>
    </row>
    <row r="113" spans="1:25" s="21" customFormat="1" ht="210" x14ac:dyDescent="0.25">
      <c r="A113" s="57" t="s">
        <v>285</v>
      </c>
      <c r="B113" s="66" t="s">
        <v>288</v>
      </c>
      <c r="C113" s="66" t="s">
        <v>601</v>
      </c>
      <c r="D113" s="29" t="s">
        <v>593</v>
      </c>
      <c r="E113" s="66" t="s">
        <v>286</v>
      </c>
      <c r="F113" s="66" t="s">
        <v>435</v>
      </c>
      <c r="G113" s="83" t="s">
        <v>602</v>
      </c>
      <c r="H113" s="86" t="s">
        <v>603</v>
      </c>
      <c r="I113" s="115">
        <v>15</v>
      </c>
      <c r="J113" s="116">
        <v>15</v>
      </c>
      <c r="K113" s="116"/>
      <c r="L113" s="116"/>
      <c r="M113" s="116">
        <v>20</v>
      </c>
      <c r="N113" s="116">
        <v>20</v>
      </c>
      <c r="O113" s="116">
        <v>20</v>
      </c>
      <c r="P113" s="116">
        <v>25</v>
      </c>
      <c r="Q113" s="116">
        <v>25</v>
      </c>
      <c r="R113" s="116">
        <v>25</v>
      </c>
      <c r="S113" s="116">
        <v>30</v>
      </c>
      <c r="T113" s="116">
        <v>30</v>
      </c>
      <c r="U113" s="116">
        <v>30</v>
      </c>
      <c r="V113" s="116">
        <v>30</v>
      </c>
      <c r="W113" s="116">
        <v>37</v>
      </c>
      <c r="X113" s="46" t="s">
        <v>759</v>
      </c>
      <c r="Y113" s="68" t="s">
        <v>594</v>
      </c>
    </row>
    <row r="114" spans="1:25" s="56" customFormat="1" ht="78.75" x14ac:dyDescent="0.25">
      <c r="A114" s="9" t="s">
        <v>292</v>
      </c>
      <c r="B114" s="66" t="s">
        <v>293</v>
      </c>
      <c r="C114" s="66" t="s">
        <v>291</v>
      </c>
      <c r="D114" s="29" t="s">
        <v>593</v>
      </c>
      <c r="E114" s="66" t="s">
        <v>295</v>
      </c>
      <c r="F114" s="66" t="s">
        <v>290</v>
      </c>
      <c r="G114" s="83" t="s">
        <v>604</v>
      </c>
      <c r="H114" s="86" t="s">
        <v>605</v>
      </c>
      <c r="I114" s="115">
        <v>45</v>
      </c>
      <c r="J114" s="116">
        <v>68</v>
      </c>
      <c r="K114" s="116"/>
      <c r="L114" s="116"/>
      <c r="M114" s="116">
        <v>112</v>
      </c>
      <c r="N114" s="116">
        <v>152</v>
      </c>
      <c r="O114" s="116">
        <v>222</v>
      </c>
      <c r="P114" s="116">
        <v>292</v>
      </c>
      <c r="Q114" s="116">
        <v>362</v>
      </c>
      <c r="R114" s="116">
        <v>432</v>
      </c>
      <c r="S114" s="116">
        <v>502</v>
      </c>
      <c r="T114" s="116">
        <v>572</v>
      </c>
      <c r="U114" s="116">
        <v>642</v>
      </c>
      <c r="V114" s="116">
        <v>682</v>
      </c>
      <c r="W114" s="116">
        <v>700</v>
      </c>
      <c r="X114" s="46" t="s">
        <v>759</v>
      </c>
      <c r="Y114" s="12" t="s">
        <v>463</v>
      </c>
    </row>
    <row r="115" spans="1:25" s="56" customFormat="1" ht="120" x14ac:dyDescent="0.25">
      <c r="A115" s="9" t="s">
        <v>297</v>
      </c>
      <c r="B115" s="66" t="s">
        <v>296</v>
      </c>
      <c r="C115" s="66" t="s">
        <v>722</v>
      </c>
      <c r="D115" s="29" t="s">
        <v>593</v>
      </c>
      <c r="E115" s="66" t="s">
        <v>695</v>
      </c>
      <c r="F115" s="24" t="s">
        <v>287</v>
      </c>
      <c r="G115" s="83" t="s">
        <v>606</v>
      </c>
      <c r="H115" s="86" t="s">
        <v>607</v>
      </c>
      <c r="I115" s="115">
        <v>1</v>
      </c>
      <c r="J115" s="116">
        <v>1</v>
      </c>
      <c r="K115" s="116"/>
      <c r="L115" s="116"/>
      <c r="M115" s="116">
        <v>1</v>
      </c>
      <c r="N115" s="116">
        <v>2</v>
      </c>
      <c r="O115" s="116">
        <v>2</v>
      </c>
      <c r="P115" s="116">
        <v>3</v>
      </c>
      <c r="Q115" s="116">
        <v>3</v>
      </c>
      <c r="R115" s="116">
        <v>3</v>
      </c>
      <c r="S115" s="116">
        <v>4</v>
      </c>
      <c r="T115" s="116">
        <v>4</v>
      </c>
      <c r="U115" s="116">
        <v>4</v>
      </c>
      <c r="V115" s="116">
        <v>5</v>
      </c>
      <c r="W115" s="116">
        <v>5</v>
      </c>
      <c r="X115" s="46" t="s">
        <v>759</v>
      </c>
      <c r="Y115" s="12" t="s">
        <v>594</v>
      </c>
    </row>
    <row r="116" spans="1:25" hidden="1" x14ac:dyDescent="0.25">
      <c r="A116" s="195" t="s">
        <v>38</v>
      </c>
      <c r="B116" s="60" t="s">
        <v>299</v>
      </c>
      <c r="C116" s="309" t="s">
        <v>298</v>
      </c>
      <c r="D116" s="347"/>
      <c r="E116" s="347"/>
      <c r="F116" s="347"/>
      <c r="G116" s="347"/>
      <c r="H116" s="347"/>
      <c r="I116" s="291"/>
      <c r="J116" s="291"/>
      <c r="K116" s="291"/>
      <c r="L116" s="291"/>
      <c r="M116" s="291"/>
      <c r="N116" s="291"/>
      <c r="O116" s="291"/>
      <c r="P116" s="291"/>
      <c r="Q116" s="291"/>
      <c r="R116" s="291"/>
      <c r="S116" s="291"/>
      <c r="T116" s="291"/>
      <c r="U116" s="291"/>
      <c r="V116" s="291"/>
      <c r="W116" s="292"/>
      <c r="X116" s="63"/>
      <c r="Y116" s="63"/>
    </row>
    <row r="117" spans="1:25" s="72" customFormat="1" ht="143.25" hidden="1" customHeight="1" x14ac:dyDescent="0.25">
      <c r="A117" s="69" t="s">
        <v>300</v>
      </c>
      <c r="B117" s="190" t="s">
        <v>303</v>
      </c>
      <c r="C117" s="190" t="s">
        <v>443</v>
      </c>
      <c r="D117" s="70" t="s">
        <v>305</v>
      </c>
      <c r="E117" s="24" t="s">
        <v>304</v>
      </c>
      <c r="F117" s="182" t="s">
        <v>567</v>
      </c>
      <c r="G117" s="126" t="s">
        <v>321</v>
      </c>
      <c r="H117" s="134" t="s">
        <v>751</v>
      </c>
      <c r="I117" s="133">
        <v>30</v>
      </c>
      <c r="J117" s="127">
        <v>35</v>
      </c>
      <c r="K117" s="127"/>
      <c r="L117" s="127"/>
      <c r="M117" s="127">
        <v>50</v>
      </c>
      <c r="N117" s="127">
        <v>60</v>
      </c>
      <c r="O117" s="127">
        <v>70</v>
      </c>
      <c r="P117" s="127">
        <v>75</v>
      </c>
      <c r="Q117" s="127">
        <v>80</v>
      </c>
      <c r="R117" s="127">
        <v>85</v>
      </c>
      <c r="S117" s="127">
        <v>95</v>
      </c>
      <c r="T117" s="127">
        <v>100</v>
      </c>
      <c r="U117" s="127">
        <v>100</v>
      </c>
      <c r="V117" s="127">
        <v>100</v>
      </c>
      <c r="W117" s="127">
        <v>100</v>
      </c>
      <c r="X117" s="46" t="s">
        <v>759</v>
      </c>
      <c r="Y117" s="71" t="s">
        <v>785</v>
      </c>
    </row>
    <row r="118" spans="1:25" s="72" customFormat="1" ht="150.75" hidden="1" customHeight="1" x14ac:dyDescent="0.25">
      <c r="A118" s="73"/>
      <c r="B118" s="55"/>
      <c r="C118" s="55"/>
      <c r="D118" s="70" t="s">
        <v>305</v>
      </c>
      <c r="E118" s="24" t="s">
        <v>308</v>
      </c>
      <c r="F118" s="182" t="s">
        <v>568</v>
      </c>
      <c r="G118" s="126" t="s">
        <v>322</v>
      </c>
      <c r="H118" s="134" t="s">
        <v>569</v>
      </c>
      <c r="I118" s="133">
        <v>20</v>
      </c>
      <c r="J118" s="127">
        <v>20</v>
      </c>
      <c r="K118" s="127"/>
      <c r="L118" s="127"/>
      <c r="M118" s="127">
        <v>50</v>
      </c>
      <c r="N118" s="127">
        <v>60</v>
      </c>
      <c r="O118" s="127">
        <v>70</v>
      </c>
      <c r="P118" s="127">
        <v>80</v>
      </c>
      <c r="Q118" s="127">
        <v>90</v>
      </c>
      <c r="R118" s="127">
        <v>100</v>
      </c>
      <c r="S118" s="127">
        <v>100</v>
      </c>
      <c r="T118" s="127">
        <v>100</v>
      </c>
      <c r="U118" s="127">
        <v>100</v>
      </c>
      <c r="V118" s="127">
        <v>100</v>
      </c>
      <c r="W118" s="127">
        <v>100</v>
      </c>
      <c r="X118" s="46" t="s">
        <v>759</v>
      </c>
      <c r="Y118" s="71" t="s">
        <v>785</v>
      </c>
    </row>
    <row r="119" spans="1:25" s="72" customFormat="1" ht="128.25" hidden="1" customHeight="1" x14ac:dyDescent="0.25">
      <c r="A119" s="74" t="s">
        <v>307</v>
      </c>
      <c r="B119" s="24" t="s">
        <v>306</v>
      </c>
      <c r="C119" s="24" t="s">
        <v>730</v>
      </c>
      <c r="D119" s="70" t="s">
        <v>305</v>
      </c>
      <c r="E119" s="24" t="s">
        <v>570</v>
      </c>
      <c r="F119" s="182" t="s">
        <v>309</v>
      </c>
      <c r="G119" s="126" t="s">
        <v>323</v>
      </c>
      <c r="H119" s="134" t="s">
        <v>571</v>
      </c>
      <c r="I119" s="133">
        <v>3</v>
      </c>
      <c r="J119" s="127">
        <v>5</v>
      </c>
      <c r="K119" s="127"/>
      <c r="L119" s="127"/>
      <c r="M119" s="127">
        <v>10</v>
      </c>
      <c r="N119" s="127">
        <v>15</v>
      </c>
      <c r="O119" s="127">
        <v>20</v>
      </c>
      <c r="P119" s="127">
        <v>25</v>
      </c>
      <c r="Q119" s="127">
        <v>30</v>
      </c>
      <c r="R119" s="127">
        <v>35</v>
      </c>
      <c r="S119" s="127">
        <v>40</v>
      </c>
      <c r="T119" s="127">
        <v>40</v>
      </c>
      <c r="U119" s="127">
        <v>40</v>
      </c>
      <c r="V119" s="127">
        <v>40</v>
      </c>
      <c r="W119" s="127">
        <v>40</v>
      </c>
      <c r="X119" s="46" t="s">
        <v>759</v>
      </c>
      <c r="Y119" s="71" t="s">
        <v>785</v>
      </c>
    </row>
    <row r="120" spans="1:25" s="72" customFormat="1" ht="157.5" hidden="1" x14ac:dyDescent="0.25">
      <c r="A120" s="75" t="s">
        <v>310</v>
      </c>
      <c r="B120" s="190" t="s">
        <v>311</v>
      </c>
      <c r="C120" s="190" t="s">
        <v>609</v>
      </c>
      <c r="D120" s="70" t="s">
        <v>305</v>
      </c>
      <c r="E120" s="24" t="s">
        <v>313</v>
      </c>
      <c r="F120" s="182" t="s">
        <v>312</v>
      </c>
      <c r="G120" s="126" t="s">
        <v>324</v>
      </c>
      <c r="H120" s="134" t="s">
        <v>572</v>
      </c>
      <c r="I120" s="133">
        <v>8</v>
      </c>
      <c r="J120" s="127">
        <v>8</v>
      </c>
      <c r="K120" s="127"/>
      <c r="L120" s="127"/>
      <c r="M120" s="127">
        <v>17</v>
      </c>
      <c r="N120" s="127">
        <v>26</v>
      </c>
      <c r="O120" s="127">
        <v>35</v>
      </c>
      <c r="P120" s="127">
        <v>44</v>
      </c>
      <c r="Q120" s="127">
        <v>53</v>
      </c>
      <c r="R120" s="127">
        <v>62</v>
      </c>
      <c r="S120" s="127">
        <v>71</v>
      </c>
      <c r="T120" s="127">
        <v>80</v>
      </c>
      <c r="U120" s="127">
        <v>89</v>
      </c>
      <c r="V120" s="127">
        <v>98</v>
      </c>
      <c r="W120" s="127">
        <v>100</v>
      </c>
      <c r="X120" s="46" t="s">
        <v>759</v>
      </c>
      <c r="Y120" s="71" t="s">
        <v>785</v>
      </c>
    </row>
    <row r="121" spans="1:25" s="72" customFormat="1" ht="147" hidden="1" customHeight="1" x14ac:dyDescent="0.25">
      <c r="A121" s="76"/>
      <c r="B121" s="55"/>
      <c r="C121" s="55"/>
      <c r="D121" s="70" t="s">
        <v>305</v>
      </c>
      <c r="E121" s="24" t="s">
        <v>314</v>
      </c>
      <c r="F121" s="182" t="s">
        <v>573</v>
      </c>
      <c r="G121" s="126" t="s">
        <v>325</v>
      </c>
      <c r="H121" s="134" t="s">
        <v>574</v>
      </c>
      <c r="I121" s="133">
        <v>95</v>
      </c>
      <c r="J121" s="127">
        <v>95</v>
      </c>
      <c r="K121" s="127"/>
      <c r="L121" s="127"/>
      <c r="M121" s="127">
        <v>95</v>
      </c>
      <c r="N121" s="127">
        <v>95</v>
      </c>
      <c r="O121" s="127">
        <v>95</v>
      </c>
      <c r="P121" s="127">
        <v>95</v>
      </c>
      <c r="Q121" s="127">
        <v>95</v>
      </c>
      <c r="R121" s="127">
        <v>95</v>
      </c>
      <c r="S121" s="127">
        <v>95</v>
      </c>
      <c r="T121" s="127">
        <v>95</v>
      </c>
      <c r="U121" s="127">
        <v>95</v>
      </c>
      <c r="V121" s="127">
        <v>95</v>
      </c>
      <c r="W121" s="127">
        <v>95</v>
      </c>
      <c r="X121" s="46" t="s">
        <v>759</v>
      </c>
      <c r="Y121" s="71" t="s">
        <v>785</v>
      </c>
    </row>
    <row r="122" spans="1:25" s="72" customFormat="1" ht="157.5" hidden="1" x14ac:dyDescent="0.25">
      <c r="A122" s="69" t="s">
        <v>315</v>
      </c>
      <c r="B122" s="190" t="s">
        <v>316</v>
      </c>
      <c r="C122" s="190" t="s">
        <v>447</v>
      </c>
      <c r="D122" s="70" t="s">
        <v>305</v>
      </c>
      <c r="E122" s="24" t="s">
        <v>317</v>
      </c>
      <c r="F122" s="24" t="s">
        <v>670</v>
      </c>
      <c r="G122" s="126" t="s">
        <v>326</v>
      </c>
      <c r="H122" s="134" t="s">
        <v>446</v>
      </c>
      <c r="I122" s="133">
        <v>30</v>
      </c>
      <c r="J122" s="127">
        <v>32</v>
      </c>
      <c r="K122" s="127"/>
      <c r="L122" s="127"/>
      <c r="M122" s="127">
        <v>32</v>
      </c>
      <c r="N122" s="127">
        <v>32</v>
      </c>
      <c r="O122" s="127">
        <v>32</v>
      </c>
      <c r="P122" s="127">
        <v>32</v>
      </c>
      <c r="Q122" s="127">
        <v>32</v>
      </c>
      <c r="R122" s="127">
        <v>32</v>
      </c>
      <c r="S122" s="127">
        <v>32</v>
      </c>
      <c r="T122" s="127">
        <v>32</v>
      </c>
      <c r="U122" s="127">
        <v>32</v>
      </c>
      <c r="V122" s="127">
        <v>32</v>
      </c>
      <c r="W122" s="127">
        <v>32</v>
      </c>
      <c r="X122" s="46" t="s">
        <v>759</v>
      </c>
      <c r="Y122" s="71" t="s">
        <v>785</v>
      </c>
    </row>
    <row r="123" spans="1:25" s="72" customFormat="1" ht="89.25" hidden="1" customHeight="1" x14ac:dyDescent="0.25">
      <c r="A123" s="77"/>
      <c r="B123" s="52"/>
      <c r="C123" s="52"/>
      <c r="D123" s="193" t="s">
        <v>305</v>
      </c>
      <c r="E123" s="190" t="s">
        <v>575</v>
      </c>
      <c r="F123" s="190" t="s">
        <v>810</v>
      </c>
      <c r="G123" s="126" t="s">
        <v>333</v>
      </c>
      <c r="H123" s="134" t="s">
        <v>671</v>
      </c>
      <c r="I123" s="133">
        <v>0</v>
      </c>
      <c r="J123" s="127">
        <v>0</v>
      </c>
      <c r="K123" s="127"/>
      <c r="L123" s="127"/>
      <c r="M123" s="127">
        <v>0</v>
      </c>
      <c r="N123" s="127">
        <v>0</v>
      </c>
      <c r="O123" s="127">
        <v>0</v>
      </c>
      <c r="P123" s="127">
        <v>0</v>
      </c>
      <c r="Q123" s="127">
        <v>40</v>
      </c>
      <c r="R123" s="127">
        <v>40</v>
      </c>
      <c r="S123" s="127">
        <v>40</v>
      </c>
      <c r="T123" s="127">
        <v>40</v>
      </c>
      <c r="U123" s="127">
        <v>40</v>
      </c>
      <c r="V123" s="127">
        <v>40</v>
      </c>
      <c r="W123" s="127">
        <v>40</v>
      </c>
      <c r="X123" s="46" t="s">
        <v>759</v>
      </c>
      <c r="Y123" s="71" t="s">
        <v>785</v>
      </c>
    </row>
    <row r="124" spans="1:25" s="72" customFormat="1" ht="92.25" hidden="1" customHeight="1" x14ac:dyDescent="0.25">
      <c r="A124" s="77"/>
      <c r="B124" s="52"/>
      <c r="C124" s="52"/>
      <c r="D124" s="78"/>
      <c r="E124" s="55"/>
      <c r="F124" s="55"/>
      <c r="G124" s="126" t="s">
        <v>334</v>
      </c>
      <c r="H124" s="134" t="s">
        <v>672</v>
      </c>
      <c r="I124" s="133">
        <v>0</v>
      </c>
      <c r="J124" s="127">
        <v>0</v>
      </c>
      <c r="K124" s="127"/>
      <c r="L124" s="127"/>
      <c r="M124" s="127">
        <v>0</v>
      </c>
      <c r="N124" s="127">
        <v>0</v>
      </c>
      <c r="O124" s="127">
        <v>0</v>
      </c>
      <c r="P124" s="127">
        <v>0</v>
      </c>
      <c r="Q124" s="127">
        <v>50</v>
      </c>
      <c r="R124" s="127">
        <v>60</v>
      </c>
      <c r="S124" s="127">
        <v>70</v>
      </c>
      <c r="T124" s="127">
        <v>80</v>
      </c>
      <c r="U124" s="127">
        <v>90</v>
      </c>
      <c r="V124" s="127">
        <v>90</v>
      </c>
      <c r="W124" s="127">
        <v>90</v>
      </c>
      <c r="X124" s="46" t="s">
        <v>759</v>
      </c>
      <c r="Y124" s="71" t="s">
        <v>785</v>
      </c>
    </row>
    <row r="125" spans="1:25" s="72" customFormat="1" ht="110.25" hidden="1" x14ac:dyDescent="0.25">
      <c r="A125" s="73"/>
      <c r="B125" s="55"/>
      <c r="C125" s="55"/>
      <c r="D125" s="70" t="s">
        <v>305</v>
      </c>
      <c r="E125" s="24" t="s">
        <v>576</v>
      </c>
      <c r="F125" s="24" t="s">
        <v>577</v>
      </c>
      <c r="G125" s="126" t="s">
        <v>586</v>
      </c>
      <c r="H125" s="134" t="s">
        <v>611</v>
      </c>
      <c r="I125" s="133">
        <v>80</v>
      </c>
      <c r="J125" s="127">
        <v>80</v>
      </c>
      <c r="K125" s="127"/>
      <c r="L125" s="127"/>
      <c r="M125" s="127">
        <v>80</v>
      </c>
      <c r="N125" s="127">
        <v>80</v>
      </c>
      <c r="O125" s="127">
        <v>80</v>
      </c>
      <c r="P125" s="127">
        <v>80</v>
      </c>
      <c r="Q125" s="127">
        <v>80</v>
      </c>
      <c r="R125" s="127">
        <v>80</v>
      </c>
      <c r="S125" s="127">
        <v>80</v>
      </c>
      <c r="T125" s="127">
        <v>80</v>
      </c>
      <c r="U125" s="127">
        <v>80</v>
      </c>
      <c r="V125" s="127">
        <v>80</v>
      </c>
      <c r="W125" s="127">
        <v>80</v>
      </c>
      <c r="X125" s="46" t="s">
        <v>759</v>
      </c>
      <c r="Y125" s="71" t="s">
        <v>785</v>
      </c>
    </row>
    <row r="126" spans="1:25" s="72" customFormat="1" ht="171.75" hidden="1" customHeight="1" x14ac:dyDescent="0.25">
      <c r="A126" s="197" t="s">
        <v>319</v>
      </c>
      <c r="B126" s="24" t="s">
        <v>318</v>
      </c>
      <c r="C126" s="24" t="s">
        <v>610</v>
      </c>
      <c r="D126" s="70" t="s">
        <v>305</v>
      </c>
      <c r="E126" s="24" t="s">
        <v>320</v>
      </c>
      <c r="F126" s="24" t="s">
        <v>752</v>
      </c>
      <c r="G126" s="126" t="s">
        <v>587</v>
      </c>
      <c r="H126" s="134" t="s">
        <v>676</v>
      </c>
      <c r="I126" s="126">
        <v>40</v>
      </c>
      <c r="J126" s="126">
        <v>40</v>
      </c>
      <c r="K126" s="126"/>
      <c r="L126" s="126"/>
      <c r="M126" s="126">
        <v>45</v>
      </c>
      <c r="N126" s="126">
        <v>50</v>
      </c>
      <c r="O126" s="126">
        <v>55</v>
      </c>
      <c r="P126" s="126">
        <v>60</v>
      </c>
      <c r="Q126" s="126">
        <v>65</v>
      </c>
      <c r="R126" s="126">
        <v>70</v>
      </c>
      <c r="S126" s="126">
        <v>75</v>
      </c>
      <c r="T126" s="126">
        <v>80</v>
      </c>
      <c r="U126" s="126">
        <v>85</v>
      </c>
      <c r="V126" s="126">
        <v>90</v>
      </c>
      <c r="W126" s="126">
        <v>1</v>
      </c>
      <c r="X126" s="46" t="s">
        <v>759</v>
      </c>
      <c r="Y126" s="71" t="s">
        <v>785</v>
      </c>
    </row>
    <row r="127" spans="1:25" s="72" customFormat="1" ht="244.5" hidden="1" customHeight="1" x14ac:dyDescent="0.25">
      <c r="A127" s="75" t="s">
        <v>327</v>
      </c>
      <c r="B127" s="190" t="s">
        <v>328</v>
      </c>
      <c r="C127" s="190" t="s">
        <v>668</v>
      </c>
      <c r="D127" s="70" t="s">
        <v>305</v>
      </c>
      <c r="E127" s="24" t="s">
        <v>335</v>
      </c>
      <c r="F127" s="24" t="s">
        <v>578</v>
      </c>
      <c r="G127" s="126" t="s">
        <v>588</v>
      </c>
      <c r="H127" s="134" t="s">
        <v>579</v>
      </c>
      <c r="I127" s="133">
        <v>50</v>
      </c>
      <c r="J127" s="127">
        <v>50</v>
      </c>
      <c r="K127" s="127"/>
      <c r="L127" s="127"/>
      <c r="M127" s="127">
        <v>50</v>
      </c>
      <c r="N127" s="127">
        <v>55</v>
      </c>
      <c r="O127" s="127">
        <v>55</v>
      </c>
      <c r="P127" s="127">
        <v>60</v>
      </c>
      <c r="Q127" s="127">
        <v>60</v>
      </c>
      <c r="R127" s="127">
        <v>65</v>
      </c>
      <c r="S127" s="127">
        <v>65</v>
      </c>
      <c r="T127" s="127">
        <v>70</v>
      </c>
      <c r="U127" s="127">
        <v>70</v>
      </c>
      <c r="V127" s="127">
        <v>70</v>
      </c>
      <c r="W127" s="127">
        <v>70</v>
      </c>
      <c r="X127" s="46" t="s">
        <v>759</v>
      </c>
      <c r="Y127" s="71" t="s">
        <v>805</v>
      </c>
    </row>
    <row r="128" spans="1:25" s="72" customFormat="1" ht="197.25" hidden="1" customHeight="1" x14ac:dyDescent="0.25">
      <c r="A128" s="79"/>
      <c r="B128" s="52"/>
      <c r="C128" s="52"/>
      <c r="D128" s="70" t="s">
        <v>305</v>
      </c>
      <c r="E128" s="24" t="s">
        <v>580</v>
      </c>
      <c r="F128" s="24" t="s">
        <v>753</v>
      </c>
      <c r="G128" s="126" t="s">
        <v>589</v>
      </c>
      <c r="H128" s="134" t="s">
        <v>673</v>
      </c>
      <c r="I128" s="133">
        <v>50</v>
      </c>
      <c r="J128" s="127">
        <v>50</v>
      </c>
      <c r="K128" s="127"/>
      <c r="L128" s="127"/>
      <c r="M128" s="127">
        <v>55</v>
      </c>
      <c r="N128" s="127">
        <v>55</v>
      </c>
      <c r="O128" s="127">
        <v>60</v>
      </c>
      <c r="P128" s="127">
        <v>65</v>
      </c>
      <c r="Q128" s="127">
        <v>65</v>
      </c>
      <c r="R128" s="127">
        <v>70</v>
      </c>
      <c r="S128" s="127">
        <v>70</v>
      </c>
      <c r="T128" s="127">
        <v>75</v>
      </c>
      <c r="U128" s="127">
        <v>75</v>
      </c>
      <c r="V128" s="127">
        <v>80</v>
      </c>
      <c r="W128" s="127">
        <v>80</v>
      </c>
      <c r="X128" s="46" t="s">
        <v>759</v>
      </c>
      <c r="Y128" s="71" t="s">
        <v>785</v>
      </c>
    </row>
    <row r="129" spans="1:26" s="72" customFormat="1" ht="168" hidden="1" customHeight="1" x14ac:dyDescent="0.25">
      <c r="A129" s="79"/>
      <c r="B129" s="52"/>
      <c r="C129" s="52"/>
      <c r="D129" s="70" t="s">
        <v>771</v>
      </c>
      <c r="E129" s="24" t="s">
        <v>612</v>
      </c>
      <c r="F129" s="24" t="s">
        <v>613</v>
      </c>
      <c r="G129" s="126" t="s">
        <v>590</v>
      </c>
      <c r="H129" s="134" t="s">
        <v>772</v>
      </c>
      <c r="I129" s="133">
        <v>70</v>
      </c>
      <c r="J129" s="127">
        <v>73</v>
      </c>
      <c r="K129" s="127"/>
      <c r="L129" s="127"/>
      <c r="M129" s="127">
        <v>76</v>
      </c>
      <c r="N129" s="127">
        <v>79</v>
      </c>
      <c r="O129" s="127">
        <v>82</v>
      </c>
      <c r="P129" s="127">
        <v>85</v>
      </c>
      <c r="Q129" s="127">
        <v>88</v>
      </c>
      <c r="R129" s="127">
        <v>90</v>
      </c>
      <c r="S129" s="127">
        <v>92</v>
      </c>
      <c r="T129" s="127">
        <v>94</v>
      </c>
      <c r="U129" s="127">
        <v>96</v>
      </c>
      <c r="V129" s="127">
        <v>98</v>
      </c>
      <c r="W129" s="127">
        <v>100</v>
      </c>
      <c r="X129" s="46" t="s">
        <v>759</v>
      </c>
      <c r="Y129" s="71" t="s">
        <v>773</v>
      </c>
    </row>
    <row r="130" spans="1:26" s="72" customFormat="1" ht="159" hidden="1" customHeight="1" x14ac:dyDescent="0.25">
      <c r="A130" s="79"/>
      <c r="B130" s="52"/>
      <c r="C130" s="52"/>
      <c r="D130" s="70" t="s">
        <v>771</v>
      </c>
      <c r="E130" s="24" t="s">
        <v>614</v>
      </c>
      <c r="F130" s="24" t="s">
        <v>615</v>
      </c>
      <c r="G130" s="155" t="s">
        <v>617</v>
      </c>
      <c r="H130" s="155" t="s">
        <v>774</v>
      </c>
      <c r="I130" s="155">
        <v>0</v>
      </c>
      <c r="J130" s="155">
        <v>0.25</v>
      </c>
      <c r="K130" s="155"/>
      <c r="L130" s="155"/>
      <c r="M130" s="155">
        <v>0.5</v>
      </c>
      <c r="N130" s="155">
        <v>1</v>
      </c>
      <c r="O130" s="155">
        <v>3</v>
      </c>
      <c r="P130" s="155">
        <v>5</v>
      </c>
      <c r="Q130" s="155">
        <v>10</v>
      </c>
      <c r="R130" s="155">
        <v>12</v>
      </c>
      <c r="S130" s="155">
        <v>15</v>
      </c>
      <c r="T130" s="155">
        <v>17</v>
      </c>
      <c r="U130" s="155">
        <v>20</v>
      </c>
      <c r="V130" s="155">
        <v>22</v>
      </c>
      <c r="W130" s="164">
        <v>25</v>
      </c>
      <c r="X130" s="46" t="s">
        <v>759</v>
      </c>
      <c r="Y130" s="75" t="s">
        <v>773</v>
      </c>
    </row>
    <row r="131" spans="1:26" s="72" customFormat="1" ht="78" hidden="1" customHeight="1" x14ac:dyDescent="0.25">
      <c r="A131" s="76"/>
      <c r="B131" s="55"/>
      <c r="C131" s="55"/>
      <c r="D131" s="70" t="s">
        <v>771</v>
      </c>
      <c r="E131" s="24" t="s">
        <v>616</v>
      </c>
      <c r="F131" s="24" t="s">
        <v>619</v>
      </c>
      <c r="G131" s="156"/>
      <c r="H131" s="156"/>
      <c r="I131" s="156"/>
      <c r="J131" s="157"/>
      <c r="K131" s="157"/>
      <c r="L131" s="157"/>
      <c r="M131" s="156"/>
      <c r="N131" s="157"/>
      <c r="O131" s="157"/>
      <c r="P131" s="157"/>
      <c r="Q131" s="157"/>
      <c r="R131" s="157"/>
      <c r="S131" s="157"/>
      <c r="T131" s="157"/>
      <c r="U131" s="157"/>
      <c r="V131" s="157"/>
      <c r="W131" s="156"/>
      <c r="X131" s="46" t="s">
        <v>759</v>
      </c>
      <c r="Y131" s="71" t="s">
        <v>773</v>
      </c>
    </row>
    <row r="132" spans="1:26" s="72" customFormat="1" ht="141.75" hidden="1" x14ac:dyDescent="0.25">
      <c r="A132" s="69" t="s">
        <v>330</v>
      </c>
      <c r="B132" s="190" t="s">
        <v>329</v>
      </c>
      <c r="C132" s="190" t="s">
        <v>581</v>
      </c>
      <c r="D132" s="193" t="s">
        <v>305</v>
      </c>
      <c r="E132" s="190" t="s">
        <v>336</v>
      </c>
      <c r="F132" s="190" t="s">
        <v>723</v>
      </c>
      <c r="G132" s="126" t="s">
        <v>618</v>
      </c>
      <c r="H132" s="134" t="s">
        <v>674</v>
      </c>
      <c r="I132" s="133">
        <v>10</v>
      </c>
      <c r="J132" s="127">
        <v>10</v>
      </c>
      <c r="K132" s="127"/>
      <c r="L132" s="127"/>
      <c r="M132" s="127">
        <v>15</v>
      </c>
      <c r="N132" s="127">
        <v>20</v>
      </c>
      <c r="O132" s="127">
        <v>25</v>
      </c>
      <c r="P132" s="127">
        <v>30</v>
      </c>
      <c r="Q132" s="127">
        <v>40</v>
      </c>
      <c r="R132" s="127">
        <v>50</v>
      </c>
      <c r="S132" s="127">
        <v>60</v>
      </c>
      <c r="T132" s="127">
        <v>70</v>
      </c>
      <c r="U132" s="127">
        <v>80</v>
      </c>
      <c r="V132" s="127">
        <v>90</v>
      </c>
      <c r="W132" s="127">
        <v>100</v>
      </c>
      <c r="X132" s="46" t="s">
        <v>759</v>
      </c>
      <c r="Y132" s="71" t="s">
        <v>785</v>
      </c>
    </row>
    <row r="133" spans="1:26" s="72" customFormat="1" ht="141.75" hidden="1" x14ac:dyDescent="0.25">
      <c r="A133" s="73"/>
      <c r="B133" s="55"/>
      <c r="C133" s="55"/>
      <c r="D133" s="78"/>
      <c r="E133" s="55"/>
      <c r="F133" s="55"/>
      <c r="G133" s="126" t="s">
        <v>620</v>
      </c>
      <c r="H133" s="134" t="s">
        <v>667</v>
      </c>
      <c r="I133" s="133">
        <v>80</v>
      </c>
      <c r="J133" s="127">
        <v>80</v>
      </c>
      <c r="K133" s="127"/>
      <c r="L133" s="127"/>
      <c r="M133" s="127">
        <v>90</v>
      </c>
      <c r="N133" s="127">
        <v>95</v>
      </c>
      <c r="O133" s="127">
        <v>100</v>
      </c>
      <c r="P133" s="127">
        <v>100</v>
      </c>
      <c r="Q133" s="127">
        <v>100</v>
      </c>
      <c r="R133" s="127">
        <v>100</v>
      </c>
      <c r="S133" s="127">
        <v>100</v>
      </c>
      <c r="T133" s="127">
        <v>100</v>
      </c>
      <c r="U133" s="127">
        <v>100</v>
      </c>
      <c r="V133" s="127">
        <v>100</v>
      </c>
      <c r="W133" s="127">
        <v>100</v>
      </c>
      <c r="X133" s="46" t="s">
        <v>759</v>
      </c>
      <c r="Y133" s="71" t="s">
        <v>785</v>
      </c>
    </row>
    <row r="134" spans="1:26" s="72" customFormat="1" ht="135" hidden="1" x14ac:dyDescent="0.25">
      <c r="A134" s="74" t="s">
        <v>582</v>
      </c>
      <c r="B134" s="24" t="s">
        <v>583</v>
      </c>
      <c r="C134" s="24" t="s">
        <v>675</v>
      </c>
      <c r="D134" s="70" t="s">
        <v>305</v>
      </c>
      <c r="E134" s="24" t="s">
        <v>584</v>
      </c>
      <c r="F134" s="24" t="s">
        <v>585</v>
      </c>
      <c r="G134" s="126" t="s">
        <v>621</v>
      </c>
      <c r="H134" s="134" t="s">
        <v>669</v>
      </c>
      <c r="I134" s="133">
        <v>50</v>
      </c>
      <c r="J134" s="127">
        <v>50</v>
      </c>
      <c r="K134" s="127"/>
      <c r="L134" s="127"/>
      <c r="M134" s="127">
        <v>60</v>
      </c>
      <c r="N134" s="127">
        <v>65</v>
      </c>
      <c r="O134" s="127">
        <v>70</v>
      </c>
      <c r="P134" s="127">
        <v>75</v>
      </c>
      <c r="Q134" s="127">
        <v>80</v>
      </c>
      <c r="R134" s="127">
        <v>85</v>
      </c>
      <c r="S134" s="127">
        <v>90</v>
      </c>
      <c r="T134" s="127">
        <v>90</v>
      </c>
      <c r="U134" s="127">
        <v>90</v>
      </c>
      <c r="V134" s="127">
        <v>90</v>
      </c>
      <c r="W134" s="127">
        <v>90</v>
      </c>
      <c r="X134" s="46" t="s">
        <v>759</v>
      </c>
      <c r="Y134" s="71" t="s">
        <v>785</v>
      </c>
    </row>
    <row r="135" spans="1:26" s="72" customFormat="1" ht="157.5" hidden="1" x14ac:dyDescent="0.25">
      <c r="A135" s="69" t="s">
        <v>622</v>
      </c>
      <c r="B135" s="190" t="s">
        <v>624</v>
      </c>
      <c r="C135" s="190" t="s">
        <v>626</v>
      </c>
      <c r="D135" s="193" t="s">
        <v>771</v>
      </c>
      <c r="E135" s="190" t="s">
        <v>627</v>
      </c>
      <c r="F135" s="350" t="s">
        <v>626</v>
      </c>
      <c r="G135" s="126" t="s">
        <v>630</v>
      </c>
      <c r="H135" s="134" t="s">
        <v>775</v>
      </c>
      <c r="I135" s="133">
        <v>4</v>
      </c>
      <c r="J135" s="127">
        <v>5</v>
      </c>
      <c r="K135" s="127"/>
      <c r="L135" s="127"/>
      <c r="M135" s="127">
        <v>6</v>
      </c>
      <c r="N135" s="127">
        <v>10</v>
      </c>
      <c r="O135" s="127">
        <v>15</v>
      </c>
      <c r="P135" s="127">
        <v>20</v>
      </c>
      <c r="Q135" s="127">
        <v>25</v>
      </c>
      <c r="R135" s="127">
        <v>30</v>
      </c>
      <c r="S135" s="127">
        <v>35</v>
      </c>
      <c r="T135" s="127">
        <v>45</v>
      </c>
      <c r="U135" s="127">
        <v>50</v>
      </c>
      <c r="V135" s="127">
        <v>55</v>
      </c>
      <c r="W135" s="127">
        <v>60</v>
      </c>
      <c r="X135" s="46" t="s">
        <v>759</v>
      </c>
      <c r="Y135" s="75" t="s">
        <v>773</v>
      </c>
    </row>
    <row r="136" spans="1:26" s="72" customFormat="1" ht="173.25" hidden="1" x14ac:dyDescent="0.25">
      <c r="A136" s="77"/>
      <c r="B136" s="52"/>
      <c r="C136" s="52"/>
      <c r="D136" s="78"/>
      <c r="E136" s="191"/>
      <c r="F136" s="351"/>
      <c r="G136" s="126" t="s">
        <v>633</v>
      </c>
      <c r="H136" s="134" t="s">
        <v>776</v>
      </c>
      <c r="I136" s="133">
        <v>3</v>
      </c>
      <c r="J136" s="127">
        <v>5</v>
      </c>
      <c r="K136" s="127"/>
      <c r="L136" s="127"/>
      <c r="M136" s="127">
        <v>7</v>
      </c>
      <c r="N136" s="127">
        <v>9</v>
      </c>
      <c r="O136" s="127">
        <v>10</v>
      </c>
      <c r="P136" s="127">
        <v>15</v>
      </c>
      <c r="Q136" s="127">
        <v>20</v>
      </c>
      <c r="R136" s="127">
        <v>25</v>
      </c>
      <c r="S136" s="127">
        <v>30</v>
      </c>
      <c r="T136" s="127">
        <v>35</v>
      </c>
      <c r="U136" s="127">
        <v>40</v>
      </c>
      <c r="V136" s="127">
        <v>45</v>
      </c>
      <c r="W136" s="127">
        <v>50</v>
      </c>
      <c r="X136" s="46" t="s">
        <v>759</v>
      </c>
      <c r="Y136" s="75" t="s">
        <v>773</v>
      </c>
    </row>
    <row r="137" spans="1:26" s="72" customFormat="1" ht="157.5" hidden="1" x14ac:dyDescent="0.25">
      <c r="A137" s="77"/>
      <c r="B137" s="52"/>
      <c r="C137" s="52"/>
      <c r="D137" s="193"/>
      <c r="E137" s="191"/>
      <c r="F137" s="351"/>
      <c r="G137" s="126" t="s">
        <v>632</v>
      </c>
      <c r="H137" s="134" t="s">
        <v>780</v>
      </c>
      <c r="I137" s="134">
        <v>1.2</v>
      </c>
      <c r="J137" s="127">
        <v>3</v>
      </c>
      <c r="K137" s="127"/>
      <c r="L137" s="127"/>
      <c r="M137" s="127">
        <v>5</v>
      </c>
      <c r="N137" s="127">
        <v>7</v>
      </c>
      <c r="O137" s="127">
        <v>10</v>
      </c>
      <c r="P137" s="127">
        <v>15</v>
      </c>
      <c r="Q137" s="127">
        <v>20</v>
      </c>
      <c r="R137" s="127">
        <v>20</v>
      </c>
      <c r="S137" s="127">
        <v>25</v>
      </c>
      <c r="T137" s="127">
        <v>25</v>
      </c>
      <c r="U137" s="127">
        <v>30</v>
      </c>
      <c r="V137" s="127">
        <v>35</v>
      </c>
      <c r="W137" s="127">
        <v>40</v>
      </c>
      <c r="X137" s="46" t="s">
        <v>759</v>
      </c>
      <c r="Y137" s="71" t="s">
        <v>781</v>
      </c>
    </row>
    <row r="138" spans="1:26" s="72" customFormat="1" ht="141.75" hidden="1" x14ac:dyDescent="0.25">
      <c r="A138" s="73"/>
      <c r="B138" s="55"/>
      <c r="C138" s="55"/>
      <c r="D138" s="78" t="s">
        <v>782</v>
      </c>
      <c r="E138" s="192"/>
      <c r="F138" s="306"/>
      <c r="G138" s="126" t="s">
        <v>631</v>
      </c>
      <c r="H138" s="134" t="s">
        <v>783</v>
      </c>
      <c r="I138" s="133">
        <v>0</v>
      </c>
      <c r="J138" s="127">
        <v>3</v>
      </c>
      <c r="K138" s="127"/>
      <c r="L138" s="127"/>
      <c r="M138" s="127">
        <v>5</v>
      </c>
      <c r="N138" s="127">
        <v>10</v>
      </c>
      <c r="O138" s="127">
        <v>15</v>
      </c>
      <c r="P138" s="127">
        <v>20</v>
      </c>
      <c r="Q138" s="127">
        <v>25</v>
      </c>
      <c r="R138" s="127">
        <v>30</v>
      </c>
      <c r="S138" s="127">
        <v>35</v>
      </c>
      <c r="T138" s="127">
        <v>40</v>
      </c>
      <c r="U138" s="127">
        <v>42</v>
      </c>
      <c r="V138" s="127">
        <v>45</v>
      </c>
      <c r="W138" s="127">
        <v>50</v>
      </c>
      <c r="X138" s="46" t="s">
        <v>759</v>
      </c>
      <c r="Y138" s="71" t="s">
        <v>781</v>
      </c>
    </row>
    <row r="139" spans="1:26" s="72" customFormat="1" ht="141.75" hidden="1" x14ac:dyDescent="0.25">
      <c r="A139" s="69" t="s">
        <v>623</v>
      </c>
      <c r="B139" s="190" t="s">
        <v>625</v>
      </c>
      <c r="C139" s="190" t="s">
        <v>628</v>
      </c>
      <c r="D139" s="352" t="s">
        <v>771</v>
      </c>
      <c r="E139" s="190" t="s">
        <v>629</v>
      </c>
      <c r="F139" s="190" t="s">
        <v>628</v>
      </c>
      <c r="G139" s="126" t="s">
        <v>634</v>
      </c>
      <c r="H139" s="134" t="s">
        <v>777</v>
      </c>
      <c r="I139" s="133">
        <v>0</v>
      </c>
      <c r="J139" s="127">
        <v>1</v>
      </c>
      <c r="K139" s="127"/>
      <c r="L139" s="127"/>
      <c r="M139" s="127">
        <v>3</v>
      </c>
      <c r="N139" s="127">
        <v>7</v>
      </c>
      <c r="O139" s="127">
        <v>10</v>
      </c>
      <c r="P139" s="127">
        <v>15</v>
      </c>
      <c r="Q139" s="127">
        <v>20</v>
      </c>
      <c r="R139" s="127">
        <v>25</v>
      </c>
      <c r="S139" s="127">
        <v>30</v>
      </c>
      <c r="T139" s="127">
        <v>35</v>
      </c>
      <c r="U139" s="127">
        <v>40</v>
      </c>
      <c r="V139" s="127">
        <v>45</v>
      </c>
      <c r="W139" s="127">
        <v>50</v>
      </c>
      <c r="X139" s="46" t="s">
        <v>759</v>
      </c>
      <c r="Y139" s="71" t="s">
        <v>773</v>
      </c>
    </row>
    <row r="140" spans="1:26" s="72" customFormat="1" ht="157.5" hidden="1" x14ac:dyDescent="0.25">
      <c r="A140" s="77"/>
      <c r="B140" s="52"/>
      <c r="C140" s="52"/>
      <c r="D140" s="306"/>
      <c r="E140" s="52"/>
      <c r="F140" s="52"/>
      <c r="G140" s="126" t="s">
        <v>637</v>
      </c>
      <c r="H140" s="134" t="s">
        <v>778</v>
      </c>
      <c r="I140" s="133">
        <v>20</v>
      </c>
      <c r="J140" s="127">
        <v>30</v>
      </c>
      <c r="K140" s="127"/>
      <c r="L140" s="127"/>
      <c r="M140" s="127">
        <v>35</v>
      </c>
      <c r="N140" s="127">
        <v>40</v>
      </c>
      <c r="O140" s="127">
        <v>45</v>
      </c>
      <c r="P140" s="127">
        <v>50</v>
      </c>
      <c r="Q140" s="127">
        <v>55</v>
      </c>
      <c r="R140" s="127">
        <v>60</v>
      </c>
      <c r="S140" s="127">
        <v>65</v>
      </c>
      <c r="T140" s="127">
        <v>70</v>
      </c>
      <c r="U140" s="127">
        <v>75</v>
      </c>
      <c r="V140" s="127">
        <v>78</v>
      </c>
      <c r="W140" s="127">
        <v>80</v>
      </c>
      <c r="X140" s="46" t="s">
        <v>759</v>
      </c>
      <c r="Y140" s="71" t="s">
        <v>773</v>
      </c>
    </row>
    <row r="141" spans="1:26" s="72" customFormat="1" ht="132" hidden="1" customHeight="1" x14ac:dyDescent="0.25">
      <c r="A141" s="77"/>
      <c r="B141" s="52"/>
      <c r="C141" s="52"/>
      <c r="D141" s="352" t="s">
        <v>782</v>
      </c>
      <c r="E141" s="52"/>
      <c r="F141" s="52"/>
      <c r="G141" s="126" t="s">
        <v>636</v>
      </c>
      <c r="H141" s="134" t="s">
        <v>789</v>
      </c>
      <c r="I141" s="133">
        <v>5</v>
      </c>
      <c r="J141" s="127">
        <v>7</v>
      </c>
      <c r="K141" s="127"/>
      <c r="L141" s="127"/>
      <c r="M141" s="127">
        <v>9</v>
      </c>
      <c r="N141" s="127">
        <v>11</v>
      </c>
      <c r="O141" s="127">
        <v>13</v>
      </c>
      <c r="P141" s="127">
        <v>14</v>
      </c>
      <c r="Q141" s="127">
        <v>16</v>
      </c>
      <c r="R141" s="127">
        <v>18</v>
      </c>
      <c r="S141" s="127">
        <v>20</v>
      </c>
      <c r="T141" s="127">
        <v>25</v>
      </c>
      <c r="U141" s="127">
        <v>30</v>
      </c>
      <c r="V141" s="127">
        <v>35</v>
      </c>
      <c r="W141" s="127">
        <v>40</v>
      </c>
      <c r="X141" s="46" t="s">
        <v>759</v>
      </c>
      <c r="Y141" s="71" t="s">
        <v>781</v>
      </c>
    </row>
    <row r="142" spans="1:26" s="72" customFormat="1" ht="126" hidden="1" x14ac:dyDescent="0.25">
      <c r="A142" s="73"/>
      <c r="B142" s="55"/>
      <c r="C142" s="55"/>
      <c r="D142" s="306"/>
      <c r="E142" s="192"/>
      <c r="F142" s="55"/>
      <c r="G142" s="126" t="s">
        <v>635</v>
      </c>
      <c r="H142" s="134" t="s">
        <v>784</v>
      </c>
      <c r="I142" s="133">
        <v>0</v>
      </c>
      <c r="J142" s="127">
        <v>5</v>
      </c>
      <c r="K142" s="127"/>
      <c r="L142" s="127"/>
      <c r="M142" s="127">
        <v>10</v>
      </c>
      <c r="N142" s="127">
        <v>15</v>
      </c>
      <c r="O142" s="127">
        <v>20</v>
      </c>
      <c r="P142" s="127">
        <v>25</v>
      </c>
      <c r="Q142" s="127">
        <v>30</v>
      </c>
      <c r="R142" s="127">
        <v>35</v>
      </c>
      <c r="S142" s="127">
        <v>40</v>
      </c>
      <c r="T142" s="127">
        <v>45</v>
      </c>
      <c r="U142" s="127">
        <v>50</v>
      </c>
      <c r="V142" s="127">
        <v>55</v>
      </c>
      <c r="W142" s="127">
        <v>60</v>
      </c>
      <c r="X142" s="46" t="s">
        <v>759</v>
      </c>
      <c r="Y142" s="71" t="s">
        <v>781</v>
      </c>
    </row>
    <row r="143" spans="1:26" hidden="1" x14ac:dyDescent="0.25">
      <c r="A143" s="59" t="s">
        <v>331</v>
      </c>
      <c r="B143" s="60" t="s">
        <v>27</v>
      </c>
      <c r="C143" s="309" t="s">
        <v>332</v>
      </c>
      <c r="D143" s="290"/>
      <c r="E143" s="290"/>
      <c r="F143" s="290"/>
      <c r="G143" s="290"/>
      <c r="H143" s="290"/>
      <c r="I143" s="291"/>
      <c r="J143" s="291"/>
      <c r="K143" s="291"/>
      <c r="L143" s="291"/>
      <c r="M143" s="291"/>
      <c r="N143" s="291"/>
      <c r="O143" s="291"/>
      <c r="P143" s="291"/>
      <c r="Q143" s="291"/>
      <c r="R143" s="291"/>
      <c r="S143" s="291"/>
      <c r="T143" s="291"/>
      <c r="U143" s="291"/>
      <c r="V143" s="291"/>
      <c r="W143" s="292"/>
      <c r="X143" s="186"/>
      <c r="Y143" s="186"/>
    </row>
    <row r="144" spans="1:26" s="13" customFormat="1" ht="216" hidden="1" customHeight="1" x14ac:dyDescent="0.25">
      <c r="A144" s="57" t="s">
        <v>337</v>
      </c>
      <c r="B144" s="66" t="s">
        <v>513</v>
      </c>
      <c r="C144" s="83" t="s">
        <v>510</v>
      </c>
      <c r="D144" s="29" t="s">
        <v>806</v>
      </c>
      <c r="E144" s="66" t="s">
        <v>338</v>
      </c>
      <c r="F144" s="83" t="s">
        <v>511</v>
      </c>
      <c r="G144" s="83" t="s">
        <v>515</v>
      </c>
      <c r="H144" s="86" t="s">
        <v>764</v>
      </c>
      <c r="I144" s="86">
        <v>6.6</v>
      </c>
      <c r="J144" s="83">
        <v>6.6</v>
      </c>
      <c r="K144" s="83"/>
      <c r="L144" s="83"/>
      <c r="M144" s="83">
        <v>6.7</v>
      </c>
      <c r="N144" s="83">
        <v>6.7</v>
      </c>
      <c r="O144" s="83">
        <v>6.8</v>
      </c>
      <c r="P144" s="83">
        <v>6.8</v>
      </c>
      <c r="Q144" s="83">
        <v>6.8</v>
      </c>
      <c r="R144" s="83">
        <v>6.9</v>
      </c>
      <c r="S144" s="83">
        <v>7</v>
      </c>
      <c r="T144" s="83">
        <v>7</v>
      </c>
      <c r="U144" s="83">
        <v>7</v>
      </c>
      <c r="V144" s="83">
        <v>7.2</v>
      </c>
      <c r="W144" s="83">
        <v>7.2</v>
      </c>
      <c r="X144" s="46" t="s">
        <v>759</v>
      </c>
      <c r="Y144" s="12" t="s">
        <v>807</v>
      </c>
      <c r="Z144" s="23"/>
    </row>
    <row r="145" spans="1:25" s="13" customFormat="1" ht="236.25" hidden="1" x14ac:dyDescent="0.25">
      <c r="A145" s="57" t="s">
        <v>339</v>
      </c>
      <c r="B145" s="66" t="s">
        <v>340</v>
      </c>
      <c r="C145" s="83" t="s">
        <v>724</v>
      </c>
      <c r="D145" s="29" t="s">
        <v>806</v>
      </c>
      <c r="E145" s="66" t="s">
        <v>514</v>
      </c>
      <c r="F145" s="83" t="s">
        <v>512</v>
      </c>
      <c r="G145" s="83" t="s">
        <v>516</v>
      </c>
      <c r="H145" s="83" t="s">
        <v>765</v>
      </c>
      <c r="I145" s="83">
        <v>2.5</v>
      </c>
      <c r="J145" s="83">
        <v>2.5</v>
      </c>
      <c r="K145" s="83"/>
      <c r="L145" s="83"/>
      <c r="M145" s="83">
        <v>2.5</v>
      </c>
      <c r="N145" s="83">
        <v>2.6</v>
      </c>
      <c r="O145" s="83">
        <v>2.8</v>
      </c>
      <c r="P145" s="83">
        <v>3</v>
      </c>
      <c r="Q145" s="83">
        <v>3</v>
      </c>
      <c r="R145" s="83">
        <v>3</v>
      </c>
      <c r="S145" s="83">
        <v>3.5</v>
      </c>
      <c r="T145" s="83">
        <v>3.5</v>
      </c>
      <c r="U145" s="83">
        <v>4</v>
      </c>
      <c r="V145" s="83">
        <v>4.5</v>
      </c>
      <c r="W145" s="83">
        <v>6</v>
      </c>
      <c r="X145" s="46" t="s">
        <v>759</v>
      </c>
      <c r="Y145" s="12" t="s">
        <v>807</v>
      </c>
    </row>
    <row r="146" spans="1:25" hidden="1" x14ac:dyDescent="0.25">
      <c r="A146" s="195" t="s">
        <v>39</v>
      </c>
      <c r="B146" s="60" t="s">
        <v>28</v>
      </c>
      <c r="C146" s="309" t="s">
        <v>341</v>
      </c>
      <c r="D146" s="290"/>
      <c r="E146" s="290"/>
      <c r="F146" s="290"/>
      <c r="G146" s="290"/>
      <c r="H146" s="290"/>
      <c r="I146" s="291"/>
      <c r="J146" s="291"/>
      <c r="K146" s="291"/>
      <c r="L146" s="291"/>
      <c r="M146" s="291"/>
      <c r="N146" s="291"/>
      <c r="O146" s="291"/>
      <c r="P146" s="291"/>
      <c r="Q146" s="291"/>
      <c r="R146" s="291"/>
      <c r="S146" s="291"/>
      <c r="T146" s="291"/>
      <c r="U146" s="291"/>
      <c r="V146" s="291"/>
      <c r="W146" s="292"/>
      <c r="X146" s="84"/>
      <c r="Y146" s="84"/>
    </row>
    <row r="147" spans="1:25" s="13" customFormat="1" ht="141.75" x14ac:dyDescent="0.25">
      <c r="A147" s="58" t="s">
        <v>342</v>
      </c>
      <c r="B147" s="66" t="s">
        <v>343</v>
      </c>
      <c r="C147" s="24" t="s">
        <v>505</v>
      </c>
      <c r="D147" s="29" t="s">
        <v>344</v>
      </c>
      <c r="E147" s="66" t="s">
        <v>346</v>
      </c>
      <c r="F147" s="66" t="s">
        <v>345</v>
      </c>
      <c r="G147" s="83" t="s">
        <v>352</v>
      </c>
      <c r="H147" s="86" t="s">
        <v>506</v>
      </c>
      <c r="I147" s="181">
        <v>40</v>
      </c>
      <c r="J147" s="181">
        <v>40</v>
      </c>
      <c r="K147" s="181"/>
      <c r="L147" s="181"/>
      <c r="M147" s="181">
        <v>41</v>
      </c>
      <c r="N147" s="181">
        <v>42</v>
      </c>
      <c r="O147" s="181">
        <v>43</v>
      </c>
      <c r="P147" s="181">
        <v>44</v>
      </c>
      <c r="Q147" s="181">
        <v>45</v>
      </c>
      <c r="R147" s="181">
        <v>45</v>
      </c>
      <c r="S147" s="181">
        <v>46</v>
      </c>
      <c r="T147" s="181">
        <v>46</v>
      </c>
      <c r="U147" s="181">
        <v>47</v>
      </c>
      <c r="V147" s="181">
        <v>48</v>
      </c>
      <c r="W147" s="116">
        <v>48</v>
      </c>
      <c r="X147" s="46" t="s">
        <v>759</v>
      </c>
      <c r="Y147" s="12" t="s">
        <v>462</v>
      </c>
    </row>
    <row r="148" spans="1:25" s="13" customFormat="1" ht="78.75" x14ac:dyDescent="0.25">
      <c r="A148" s="67" t="s">
        <v>349</v>
      </c>
      <c r="B148" s="66" t="s">
        <v>347</v>
      </c>
      <c r="C148" s="66" t="s">
        <v>448</v>
      </c>
      <c r="D148" s="29" t="s">
        <v>344</v>
      </c>
      <c r="E148" s="66" t="s">
        <v>348</v>
      </c>
      <c r="F148" s="66" t="s">
        <v>436</v>
      </c>
      <c r="G148" s="83" t="s">
        <v>353</v>
      </c>
      <c r="H148" s="86" t="s">
        <v>507</v>
      </c>
      <c r="I148" s="83">
        <v>0.7</v>
      </c>
      <c r="J148" s="181">
        <v>1</v>
      </c>
      <c r="K148" s="181"/>
      <c r="L148" s="181"/>
      <c r="M148" s="181">
        <v>1</v>
      </c>
      <c r="N148" s="181">
        <v>1</v>
      </c>
      <c r="O148" s="181">
        <v>1.3</v>
      </c>
      <c r="P148" s="181">
        <v>1.5</v>
      </c>
      <c r="Q148" s="181">
        <v>2</v>
      </c>
      <c r="R148" s="181">
        <v>2</v>
      </c>
      <c r="S148" s="181">
        <v>2</v>
      </c>
      <c r="T148" s="181">
        <v>2</v>
      </c>
      <c r="U148" s="181">
        <v>2.2999999999999998</v>
      </c>
      <c r="V148" s="181">
        <v>2.5</v>
      </c>
      <c r="W148" s="83">
        <v>3</v>
      </c>
      <c r="X148" s="46" t="s">
        <v>759</v>
      </c>
      <c r="Y148" s="12" t="s">
        <v>462</v>
      </c>
    </row>
    <row r="149" spans="1:25" s="13" customFormat="1" ht="126" x14ac:dyDescent="0.25">
      <c r="A149" s="67" t="s">
        <v>350</v>
      </c>
      <c r="B149" s="66" t="s">
        <v>707</v>
      </c>
      <c r="C149" s="66" t="s">
        <v>725</v>
      </c>
      <c r="D149" s="29" t="s">
        <v>344</v>
      </c>
      <c r="E149" s="66" t="s">
        <v>708</v>
      </c>
      <c r="F149" s="66" t="s">
        <v>508</v>
      </c>
      <c r="G149" s="83" t="s">
        <v>509</v>
      </c>
      <c r="H149" s="86" t="s">
        <v>351</v>
      </c>
      <c r="I149" s="86">
        <v>0.6</v>
      </c>
      <c r="J149" s="181">
        <v>1</v>
      </c>
      <c r="K149" s="181"/>
      <c r="L149" s="181"/>
      <c r="M149" s="181">
        <v>1.2</v>
      </c>
      <c r="N149" s="181">
        <v>1.2</v>
      </c>
      <c r="O149" s="181">
        <v>1.3</v>
      </c>
      <c r="P149" s="181">
        <v>1.8</v>
      </c>
      <c r="Q149" s="181">
        <v>2</v>
      </c>
      <c r="R149" s="181">
        <v>2.2000000000000002</v>
      </c>
      <c r="S149" s="181">
        <v>2.5</v>
      </c>
      <c r="T149" s="181">
        <v>3</v>
      </c>
      <c r="U149" s="181">
        <v>3.5</v>
      </c>
      <c r="V149" s="181">
        <v>4</v>
      </c>
      <c r="W149" s="83">
        <v>4.4000000000000004</v>
      </c>
      <c r="X149" s="46" t="s">
        <v>759</v>
      </c>
      <c r="Y149" s="12" t="s">
        <v>462</v>
      </c>
    </row>
    <row r="150" spans="1:25" hidden="1" x14ac:dyDescent="0.25">
      <c r="A150" s="195" t="s">
        <v>40</v>
      </c>
      <c r="B150" s="60" t="s">
        <v>29</v>
      </c>
      <c r="C150" s="309" t="s">
        <v>30</v>
      </c>
      <c r="D150" s="290"/>
      <c r="E150" s="290"/>
      <c r="F150" s="290"/>
      <c r="G150" s="290"/>
      <c r="H150" s="290"/>
      <c r="I150" s="291"/>
      <c r="J150" s="291"/>
      <c r="K150" s="291"/>
      <c r="L150" s="291"/>
      <c r="M150" s="291"/>
      <c r="N150" s="291"/>
      <c r="O150" s="291"/>
      <c r="P150" s="291"/>
      <c r="Q150" s="291"/>
      <c r="R150" s="291"/>
      <c r="S150" s="291"/>
      <c r="T150" s="291"/>
      <c r="U150" s="291"/>
      <c r="V150" s="291"/>
      <c r="W150" s="292"/>
      <c r="X150" s="46"/>
      <c r="Y150" s="84"/>
    </row>
    <row r="151" spans="1:25" ht="141.75" x14ac:dyDescent="0.25">
      <c r="A151" s="85" t="s">
        <v>354</v>
      </c>
      <c r="B151" s="83" t="s">
        <v>355</v>
      </c>
      <c r="C151" s="83" t="s">
        <v>531</v>
      </c>
      <c r="D151" s="29" t="s">
        <v>740</v>
      </c>
      <c r="E151" s="83" t="s">
        <v>357</v>
      </c>
      <c r="F151" s="66" t="s">
        <v>532</v>
      </c>
      <c r="G151" s="83" t="s">
        <v>364</v>
      </c>
      <c r="H151" s="86" t="s">
        <v>535</v>
      </c>
      <c r="I151" s="115">
        <v>60</v>
      </c>
      <c r="J151" s="116">
        <v>61</v>
      </c>
      <c r="K151" s="116"/>
      <c r="L151" s="116"/>
      <c r="M151" s="116">
        <v>62</v>
      </c>
      <c r="N151" s="116">
        <v>63</v>
      </c>
      <c r="O151" s="116">
        <v>64</v>
      </c>
      <c r="P151" s="116">
        <v>65</v>
      </c>
      <c r="Q151" s="116">
        <v>66</v>
      </c>
      <c r="R151" s="116">
        <v>67</v>
      </c>
      <c r="S151" s="116">
        <v>67</v>
      </c>
      <c r="T151" s="116">
        <v>68</v>
      </c>
      <c r="U151" s="116">
        <v>69</v>
      </c>
      <c r="V151" s="116">
        <v>70</v>
      </c>
      <c r="W151" s="116">
        <v>70</v>
      </c>
      <c r="X151" s="46" t="s">
        <v>759</v>
      </c>
      <c r="Y151" s="12" t="s">
        <v>462</v>
      </c>
    </row>
    <row r="152" spans="1:25" ht="105" x14ac:dyDescent="0.25">
      <c r="A152" s="85" t="s">
        <v>358</v>
      </c>
      <c r="B152" s="87" t="s">
        <v>360</v>
      </c>
      <c r="C152" s="87" t="s">
        <v>449</v>
      </c>
      <c r="D152" s="29" t="s">
        <v>740</v>
      </c>
      <c r="E152" s="83" t="s">
        <v>359</v>
      </c>
      <c r="F152" s="66" t="s">
        <v>533</v>
      </c>
      <c r="G152" s="83" t="s">
        <v>365</v>
      </c>
      <c r="H152" s="86" t="s">
        <v>536</v>
      </c>
      <c r="I152" s="115">
        <v>210</v>
      </c>
      <c r="J152" s="116">
        <v>210</v>
      </c>
      <c r="K152" s="116"/>
      <c r="L152" s="116"/>
      <c r="M152" s="116">
        <v>250</v>
      </c>
      <c r="N152" s="116">
        <v>270</v>
      </c>
      <c r="O152" s="116">
        <v>350</v>
      </c>
      <c r="P152" s="116">
        <v>450</v>
      </c>
      <c r="Q152" s="116">
        <v>500</v>
      </c>
      <c r="R152" s="116">
        <v>550</v>
      </c>
      <c r="S152" s="116">
        <v>600</v>
      </c>
      <c r="T152" s="116">
        <v>650</v>
      </c>
      <c r="U152" s="116">
        <v>700</v>
      </c>
      <c r="V152" s="116">
        <v>750</v>
      </c>
      <c r="W152" s="116">
        <v>800</v>
      </c>
      <c r="X152" s="46" t="s">
        <v>759</v>
      </c>
      <c r="Y152" s="12" t="s">
        <v>462</v>
      </c>
    </row>
    <row r="153" spans="1:25" ht="150.75" customHeight="1" x14ac:dyDescent="0.25">
      <c r="A153" s="88"/>
      <c r="B153" s="89"/>
      <c r="C153" s="89"/>
      <c r="D153" s="29" t="s">
        <v>740</v>
      </c>
      <c r="E153" s="83" t="s">
        <v>361</v>
      </c>
      <c r="F153" s="66" t="s">
        <v>534</v>
      </c>
      <c r="G153" s="87" t="s">
        <v>366</v>
      </c>
      <c r="H153" s="87" t="s">
        <v>363</v>
      </c>
      <c r="I153" s="147">
        <v>60</v>
      </c>
      <c r="J153" s="147">
        <v>61</v>
      </c>
      <c r="K153" s="147"/>
      <c r="L153" s="147"/>
      <c r="M153" s="147">
        <v>62</v>
      </c>
      <c r="N153" s="147">
        <v>63</v>
      </c>
      <c r="O153" s="147">
        <v>64</v>
      </c>
      <c r="P153" s="147">
        <v>65</v>
      </c>
      <c r="Q153" s="147">
        <v>66</v>
      </c>
      <c r="R153" s="147">
        <v>67</v>
      </c>
      <c r="S153" s="147">
        <v>67</v>
      </c>
      <c r="T153" s="147">
        <v>68</v>
      </c>
      <c r="U153" s="147">
        <v>69</v>
      </c>
      <c r="V153" s="147">
        <v>69</v>
      </c>
      <c r="W153" s="147">
        <v>0.7</v>
      </c>
      <c r="X153" s="46" t="s">
        <v>759</v>
      </c>
      <c r="Y153" s="11" t="s">
        <v>462</v>
      </c>
    </row>
    <row r="154" spans="1:25" ht="97.5" customHeight="1" x14ac:dyDescent="0.25">
      <c r="A154" s="90"/>
      <c r="B154" s="91"/>
      <c r="C154" s="91"/>
      <c r="D154" s="29" t="s">
        <v>740</v>
      </c>
      <c r="E154" s="83" t="s">
        <v>362</v>
      </c>
      <c r="F154" s="201" t="s">
        <v>726</v>
      </c>
      <c r="G154" s="92"/>
      <c r="H154" s="92"/>
      <c r="I154" s="165"/>
      <c r="J154" s="165"/>
      <c r="K154" s="165"/>
      <c r="L154" s="165"/>
      <c r="M154" s="165"/>
      <c r="N154" s="165"/>
      <c r="O154" s="165"/>
      <c r="P154" s="165"/>
      <c r="Q154" s="165"/>
      <c r="R154" s="165"/>
      <c r="S154" s="165"/>
      <c r="T154" s="165"/>
      <c r="U154" s="165"/>
      <c r="V154" s="165"/>
      <c r="W154" s="165"/>
      <c r="X154" s="46" t="s">
        <v>759</v>
      </c>
      <c r="Y154" s="45" t="s">
        <v>462</v>
      </c>
    </row>
    <row r="155" spans="1:25" s="13" customFormat="1" ht="348.75" customHeight="1" x14ac:dyDescent="0.25">
      <c r="A155" s="85" t="s">
        <v>367</v>
      </c>
      <c r="B155" s="87" t="s">
        <v>368</v>
      </c>
      <c r="C155" s="87" t="s">
        <v>523</v>
      </c>
      <c r="D155" s="29" t="s">
        <v>522</v>
      </c>
      <c r="E155" s="83" t="s">
        <v>369</v>
      </c>
      <c r="F155" s="66" t="s">
        <v>437</v>
      </c>
      <c r="G155" s="83" t="s">
        <v>375</v>
      </c>
      <c r="H155" s="86" t="s">
        <v>527</v>
      </c>
      <c r="I155" s="115">
        <v>52</v>
      </c>
      <c r="J155" s="116">
        <v>54</v>
      </c>
      <c r="K155" s="116"/>
      <c r="L155" s="116"/>
      <c r="M155" s="116">
        <v>56</v>
      </c>
      <c r="N155" s="116">
        <v>58</v>
      </c>
      <c r="O155" s="116">
        <v>59</v>
      </c>
      <c r="P155" s="116">
        <v>60</v>
      </c>
      <c r="Q155" s="116">
        <v>62</v>
      </c>
      <c r="R155" s="116">
        <v>63</v>
      </c>
      <c r="S155" s="116">
        <v>65</v>
      </c>
      <c r="T155" s="116">
        <v>66</v>
      </c>
      <c r="U155" s="116">
        <v>67</v>
      </c>
      <c r="V155" s="116">
        <v>69</v>
      </c>
      <c r="W155" s="116">
        <v>70</v>
      </c>
      <c r="X155" s="46" t="s">
        <v>759</v>
      </c>
      <c r="Y155" s="12" t="s">
        <v>462</v>
      </c>
    </row>
    <row r="156" spans="1:25" s="13" customFormat="1" ht="142.5" customHeight="1" x14ac:dyDescent="0.25">
      <c r="A156" s="88"/>
      <c r="B156" s="89"/>
      <c r="C156" s="89"/>
      <c r="D156" s="29" t="s">
        <v>521</v>
      </c>
      <c r="E156" s="83" t="s">
        <v>370</v>
      </c>
      <c r="F156" s="66" t="s">
        <v>372</v>
      </c>
      <c r="G156" s="83" t="s">
        <v>376</v>
      </c>
      <c r="H156" s="86" t="s">
        <v>678</v>
      </c>
      <c r="I156" s="115">
        <v>7</v>
      </c>
      <c r="J156" s="116">
        <v>8</v>
      </c>
      <c r="K156" s="116"/>
      <c r="L156" s="116"/>
      <c r="M156" s="116">
        <v>12</v>
      </c>
      <c r="N156" s="116">
        <v>16</v>
      </c>
      <c r="O156" s="116">
        <v>20</v>
      </c>
      <c r="P156" s="116">
        <v>24</v>
      </c>
      <c r="Q156" s="116">
        <v>28</v>
      </c>
      <c r="R156" s="116">
        <v>32</v>
      </c>
      <c r="S156" s="116">
        <v>36</v>
      </c>
      <c r="T156" s="116">
        <v>40</v>
      </c>
      <c r="U156" s="116">
        <v>42</v>
      </c>
      <c r="V156" s="116">
        <v>44</v>
      </c>
      <c r="W156" s="116">
        <v>45</v>
      </c>
      <c r="X156" s="46" t="s">
        <v>759</v>
      </c>
      <c r="Y156" s="12" t="s">
        <v>462</v>
      </c>
    </row>
    <row r="157" spans="1:25" s="13" customFormat="1" ht="141.75" x14ac:dyDescent="0.25">
      <c r="A157" s="90"/>
      <c r="B157" s="91"/>
      <c r="C157" s="91"/>
      <c r="D157" s="29" t="s">
        <v>521</v>
      </c>
      <c r="E157" s="83" t="s">
        <v>371</v>
      </c>
      <c r="F157" s="34" t="s">
        <v>524</v>
      </c>
      <c r="G157" s="83" t="s">
        <v>378</v>
      </c>
      <c r="H157" s="86" t="s">
        <v>731</v>
      </c>
      <c r="I157" s="115">
        <v>10</v>
      </c>
      <c r="J157" s="116">
        <v>12</v>
      </c>
      <c r="K157" s="116"/>
      <c r="L157" s="116"/>
      <c r="M157" s="116">
        <v>12</v>
      </c>
      <c r="N157" s="116">
        <v>13</v>
      </c>
      <c r="O157" s="116">
        <v>13</v>
      </c>
      <c r="P157" s="116">
        <v>14</v>
      </c>
      <c r="Q157" s="116">
        <v>14</v>
      </c>
      <c r="R157" s="116">
        <v>15</v>
      </c>
      <c r="S157" s="116">
        <v>15</v>
      </c>
      <c r="T157" s="116">
        <v>16</v>
      </c>
      <c r="U157" s="116">
        <v>17</v>
      </c>
      <c r="V157" s="116">
        <v>18</v>
      </c>
      <c r="W157" s="116">
        <v>20</v>
      </c>
      <c r="X157" s="46" t="s">
        <v>759</v>
      </c>
      <c r="Y157" s="12" t="s">
        <v>462</v>
      </c>
    </row>
    <row r="158" spans="1:25" s="13" customFormat="1" ht="189" x14ac:dyDescent="0.25">
      <c r="A158" s="85" t="s">
        <v>377</v>
      </c>
      <c r="B158" s="87" t="s">
        <v>373</v>
      </c>
      <c r="C158" s="87" t="s">
        <v>677</v>
      </c>
      <c r="D158" s="193" t="s">
        <v>356</v>
      </c>
      <c r="E158" s="87" t="s">
        <v>374</v>
      </c>
      <c r="F158" s="102" t="s">
        <v>525</v>
      </c>
      <c r="G158" s="83" t="s">
        <v>559</v>
      </c>
      <c r="H158" s="86" t="s">
        <v>526</v>
      </c>
      <c r="I158" s="166">
        <v>20</v>
      </c>
      <c r="J158" s="167">
        <v>23</v>
      </c>
      <c r="K158" s="167"/>
      <c r="L158" s="167"/>
      <c r="M158" s="167">
        <v>25</v>
      </c>
      <c r="N158" s="167">
        <v>25</v>
      </c>
      <c r="O158" s="167">
        <v>25</v>
      </c>
      <c r="P158" s="167">
        <v>25</v>
      </c>
      <c r="Q158" s="167">
        <v>25</v>
      </c>
      <c r="R158" s="167">
        <v>25</v>
      </c>
      <c r="S158" s="167">
        <v>25</v>
      </c>
      <c r="T158" s="167">
        <v>25</v>
      </c>
      <c r="U158" s="167">
        <v>24</v>
      </c>
      <c r="V158" s="167">
        <v>23</v>
      </c>
      <c r="W158" s="116">
        <v>20</v>
      </c>
      <c r="X158" s="46" t="s">
        <v>759</v>
      </c>
      <c r="Y158" s="12" t="s">
        <v>462</v>
      </c>
    </row>
    <row r="159" spans="1:25" ht="18.75" hidden="1" x14ac:dyDescent="0.25">
      <c r="A159" s="206" t="s">
        <v>415</v>
      </c>
      <c r="B159" s="189" t="s">
        <v>41</v>
      </c>
      <c r="C159" s="300" t="s">
        <v>42</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row>
    <row r="160" spans="1:25" hidden="1" x14ac:dyDescent="0.25">
      <c r="A160" s="93" t="s">
        <v>48</v>
      </c>
      <c r="B160" s="60" t="s">
        <v>43</v>
      </c>
      <c r="C160" s="301" t="s">
        <v>44</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row>
    <row r="161" spans="1:25" s="13" customFormat="1" ht="389.25" hidden="1" customHeight="1" x14ac:dyDescent="0.25">
      <c r="A161" s="57" t="s">
        <v>418</v>
      </c>
      <c r="B161" s="10" t="s">
        <v>419</v>
      </c>
      <c r="C161" s="190" t="s">
        <v>487</v>
      </c>
      <c r="D161" s="29" t="s">
        <v>732</v>
      </c>
      <c r="E161" s="66" t="s">
        <v>483</v>
      </c>
      <c r="F161" s="66" t="s">
        <v>733</v>
      </c>
      <c r="G161" s="155" t="s">
        <v>440</v>
      </c>
      <c r="H161" s="155" t="s">
        <v>528</v>
      </c>
      <c r="I161" s="155">
        <v>59.5</v>
      </c>
      <c r="J161" s="87">
        <v>67.3</v>
      </c>
      <c r="K161" s="87"/>
      <c r="L161" s="87"/>
      <c r="M161" s="87">
        <v>67.3</v>
      </c>
      <c r="N161" s="87">
        <v>67.3</v>
      </c>
      <c r="O161" s="87">
        <v>67.3</v>
      </c>
      <c r="P161" s="87">
        <v>67.3</v>
      </c>
      <c r="Q161" s="87">
        <v>67.3</v>
      </c>
      <c r="R161" s="87">
        <v>67.3</v>
      </c>
      <c r="S161" s="87">
        <v>67.3</v>
      </c>
      <c r="T161" s="87">
        <v>67.3</v>
      </c>
      <c r="U161" s="87">
        <v>67.3</v>
      </c>
      <c r="V161" s="87">
        <v>67.3</v>
      </c>
      <c r="W161" s="87">
        <v>80</v>
      </c>
      <c r="X161" s="12" t="s">
        <v>755</v>
      </c>
      <c r="Y161" s="12" t="s">
        <v>464</v>
      </c>
    </row>
    <row r="162" spans="1:25" s="13" customFormat="1" ht="210.75" hidden="1" customHeight="1" x14ac:dyDescent="0.25">
      <c r="A162" s="58"/>
      <c r="B162" s="23"/>
      <c r="C162" s="52"/>
      <c r="D162" s="29" t="s">
        <v>734</v>
      </c>
      <c r="E162" s="66" t="s">
        <v>484</v>
      </c>
      <c r="F162" s="66" t="s">
        <v>529</v>
      </c>
      <c r="G162" s="89"/>
      <c r="H162" s="89"/>
      <c r="I162" s="89"/>
      <c r="J162" s="89"/>
      <c r="K162" s="89"/>
      <c r="L162" s="89"/>
      <c r="M162" s="89"/>
      <c r="N162" s="89"/>
      <c r="O162" s="89"/>
      <c r="P162" s="89"/>
      <c r="Q162" s="89"/>
      <c r="R162" s="89"/>
      <c r="S162" s="89"/>
      <c r="T162" s="89"/>
      <c r="U162" s="89"/>
      <c r="V162" s="89"/>
      <c r="W162" s="89"/>
      <c r="X162" s="12" t="s">
        <v>755</v>
      </c>
      <c r="Y162" s="12" t="s">
        <v>464</v>
      </c>
    </row>
    <row r="163" spans="1:25" s="13" customFormat="1" ht="372" hidden="1" customHeight="1" x14ac:dyDescent="0.25">
      <c r="A163" s="94"/>
      <c r="B163" s="18"/>
      <c r="C163" s="55"/>
      <c r="D163" s="29" t="s">
        <v>734</v>
      </c>
      <c r="E163" s="66" t="s">
        <v>485</v>
      </c>
      <c r="F163" s="66" t="s">
        <v>768</v>
      </c>
      <c r="G163" s="89"/>
      <c r="H163" s="89"/>
      <c r="I163" s="89"/>
      <c r="J163" s="89"/>
      <c r="K163" s="89"/>
      <c r="L163" s="89"/>
      <c r="M163" s="89"/>
      <c r="N163" s="89"/>
      <c r="O163" s="89"/>
      <c r="P163" s="89"/>
      <c r="Q163" s="89"/>
      <c r="R163" s="89"/>
      <c r="S163" s="89"/>
      <c r="T163" s="89"/>
      <c r="U163" s="89"/>
      <c r="V163" s="89"/>
      <c r="W163" s="89"/>
      <c r="X163" s="12" t="s">
        <v>756</v>
      </c>
      <c r="Y163" s="12" t="s">
        <v>769</v>
      </c>
    </row>
    <row r="164" spans="1:25" s="13" customFormat="1" ht="213.75" hidden="1" customHeight="1" x14ac:dyDescent="0.25">
      <c r="A164" s="57" t="s">
        <v>420</v>
      </c>
      <c r="B164" s="66" t="s">
        <v>421</v>
      </c>
      <c r="C164" s="24" t="s">
        <v>385</v>
      </c>
      <c r="D164" s="29" t="s">
        <v>57</v>
      </c>
      <c r="E164" s="66" t="s">
        <v>486</v>
      </c>
      <c r="F164" s="66" t="s">
        <v>754</v>
      </c>
      <c r="G164" s="91"/>
      <c r="H164" s="91"/>
      <c r="I164" s="91"/>
      <c r="J164" s="91"/>
      <c r="K164" s="91"/>
      <c r="L164" s="91"/>
      <c r="M164" s="91"/>
      <c r="N164" s="91"/>
      <c r="O164" s="91"/>
      <c r="P164" s="91"/>
      <c r="Q164" s="91"/>
      <c r="R164" s="91"/>
      <c r="S164" s="91"/>
      <c r="T164" s="91"/>
      <c r="U164" s="91"/>
      <c r="V164" s="91"/>
      <c r="W164" s="91"/>
      <c r="X164" s="12" t="s">
        <v>755</v>
      </c>
      <c r="Y164" s="12" t="s">
        <v>464</v>
      </c>
    </row>
    <row r="165" spans="1:25" hidden="1" x14ac:dyDescent="0.25">
      <c r="A165" s="194" t="s">
        <v>49</v>
      </c>
      <c r="B165" s="46" t="s">
        <v>46</v>
      </c>
      <c r="C165" s="318" t="s">
        <v>45</v>
      </c>
      <c r="D165" s="298"/>
      <c r="E165" s="298"/>
      <c r="F165" s="298"/>
      <c r="G165" s="298"/>
      <c r="H165" s="319"/>
      <c r="I165" s="200"/>
      <c r="J165" s="60"/>
      <c r="K165" s="60"/>
      <c r="L165" s="60"/>
      <c r="M165" s="60"/>
      <c r="N165" s="60"/>
      <c r="O165" s="60"/>
      <c r="P165" s="60"/>
      <c r="Q165" s="60"/>
      <c r="R165" s="60"/>
      <c r="S165" s="60"/>
      <c r="T165" s="60"/>
      <c r="U165" s="60"/>
      <c r="V165" s="60"/>
      <c r="W165" s="83"/>
      <c r="X165" s="12"/>
      <c r="Y165" s="12"/>
    </row>
    <row r="166" spans="1:25" ht="110.25" hidden="1" x14ac:dyDescent="0.25">
      <c r="A166" s="94" t="s">
        <v>679</v>
      </c>
      <c r="B166" s="18" t="s">
        <v>680</v>
      </c>
      <c r="C166" s="55" t="s">
        <v>489</v>
      </c>
      <c r="D166" s="29" t="s">
        <v>735</v>
      </c>
      <c r="E166" s="96" t="s">
        <v>684</v>
      </c>
      <c r="F166" s="183" t="s">
        <v>490</v>
      </c>
      <c r="G166" s="104" t="s">
        <v>488</v>
      </c>
      <c r="H166" s="86" t="s">
        <v>792</v>
      </c>
      <c r="I166" s="115">
        <v>0</v>
      </c>
      <c r="J166" s="116">
        <v>0</v>
      </c>
      <c r="K166" s="116"/>
      <c r="L166" s="116"/>
      <c r="M166" s="116">
        <v>1</v>
      </c>
      <c r="N166" s="116">
        <v>0</v>
      </c>
      <c r="O166" s="116">
        <v>1</v>
      </c>
      <c r="P166" s="116">
        <v>0</v>
      </c>
      <c r="Q166" s="116">
        <v>1</v>
      </c>
      <c r="R166" s="116">
        <v>0</v>
      </c>
      <c r="S166" s="116">
        <v>1</v>
      </c>
      <c r="T166" s="116">
        <v>0</v>
      </c>
      <c r="U166" s="116">
        <v>1</v>
      </c>
      <c r="V166" s="116">
        <v>0</v>
      </c>
      <c r="W166" s="116">
        <v>5</v>
      </c>
      <c r="X166" s="12" t="s">
        <v>465</v>
      </c>
      <c r="Y166" s="12" t="s">
        <v>465</v>
      </c>
    </row>
    <row r="167" spans="1:25" ht="126" hidden="1" x14ac:dyDescent="0.25">
      <c r="A167" s="57" t="s">
        <v>386</v>
      </c>
      <c r="B167" s="10" t="s">
        <v>681</v>
      </c>
      <c r="C167" s="190" t="s">
        <v>454</v>
      </c>
      <c r="D167" s="29" t="s">
        <v>382</v>
      </c>
      <c r="E167" s="96" t="s">
        <v>683</v>
      </c>
      <c r="F167" s="201" t="s">
        <v>685</v>
      </c>
      <c r="G167" s="105" t="s">
        <v>403</v>
      </c>
      <c r="H167" s="87" t="s">
        <v>793</v>
      </c>
      <c r="I167" s="147">
        <v>0</v>
      </c>
      <c r="J167" s="116">
        <v>0</v>
      </c>
      <c r="K167" s="116"/>
      <c r="L167" s="116"/>
      <c r="M167" s="116">
        <v>0</v>
      </c>
      <c r="N167" s="116">
        <v>120</v>
      </c>
      <c r="O167" s="116">
        <v>0</v>
      </c>
      <c r="P167" s="116">
        <v>50</v>
      </c>
      <c r="Q167" s="116">
        <v>10</v>
      </c>
      <c r="R167" s="116">
        <v>120</v>
      </c>
      <c r="S167" s="116">
        <v>0</v>
      </c>
      <c r="T167" s="116">
        <v>0</v>
      </c>
      <c r="U167" s="116">
        <v>0</v>
      </c>
      <c r="V167" s="116">
        <v>0</v>
      </c>
      <c r="W167" s="116">
        <v>300</v>
      </c>
      <c r="X167" s="12" t="s">
        <v>758</v>
      </c>
      <c r="Y167" s="12" t="s">
        <v>769</v>
      </c>
    </row>
    <row r="168" spans="1:25" ht="63.75" hidden="1" customHeight="1" x14ac:dyDescent="0.25">
      <c r="A168" s="58"/>
      <c r="B168" s="23"/>
      <c r="C168" s="52"/>
      <c r="D168" s="29" t="s">
        <v>382</v>
      </c>
      <c r="E168" s="96" t="s">
        <v>692</v>
      </c>
      <c r="F168" s="201" t="s">
        <v>686</v>
      </c>
      <c r="G168" s="141"/>
      <c r="H168" s="141"/>
      <c r="I168" s="141"/>
      <c r="J168" s="60"/>
      <c r="K168" s="60"/>
      <c r="L168" s="60"/>
      <c r="M168" s="83"/>
      <c r="N168" s="83"/>
      <c r="O168" s="83"/>
      <c r="P168" s="83"/>
      <c r="Q168" s="83"/>
      <c r="R168" s="60"/>
      <c r="S168" s="60"/>
      <c r="T168" s="60"/>
      <c r="U168" s="60"/>
      <c r="V168" s="60"/>
      <c r="W168" s="83"/>
      <c r="X168" s="12" t="s">
        <v>758</v>
      </c>
      <c r="Y168" s="12" t="s">
        <v>769</v>
      </c>
    </row>
    <row r="169" spans="1:25" ht="58.5" hidden="1" customHeight="1" x14ac:dyDescent="0.25">
      <c r="A169" s="58"/>
      <c r="B169" s="23"/>
      <c r="C169" s="52"/>
      <c r="D169" s="29" t="s">
        <v>382</v>
      </c>
      <c r="E169" s="96" t="s">
        <v>693</v>
      </c>
      <c r="F169" s="201" t="s">
        <v>687</v>
      </c>
      <c r="G169" s="159"/>
      <c r="H169" s="159"/>
      <c r="I169" s="159"/>
      <c r="J169" s="199"/>
      <c r="K169" s="199"/>
      <c r="L169" s="199"/>
      <c r="M169" s="83"/>
      <c r="N169" s="83"/>
      <c r="O169" s="83"/>
      <c r="P169" s="83"/>
      <c r="Q169" s="83"/>
      <c r="R169" s="60"/>
      <c r="S169" s="199"/>
      <c r="T169" s="199"/>
      <c r="U169" s="199"/>
      <c r="V169" s="199"/>
      <c r="W169" s="62"/>
      <c r="X169" s="12" t="s">
        <v>758</v>
      </c>
      <c r="Y169" s="12" t="s">
        <v>769</v>
      </c>
    </row>
    <row r="170" spans="1:25" s="13" customFormat="1" ht="54.75" hidden="1" customHeight="1" x14ac:dyDescent="0.25">
      <c r="A170" s="58"/>
      <c r="B170" s="23"/>
      <c r="C170" s="52"/>
      <c r="D170" s="29" t="s">
        <v>741</v>
      </c>
      <c r="E170" s="96" t="s">
        <v>390</v>
      </c>
      <c r="F170" s="66" t="s">
        <v>688</v>
      </c>
      <c r="G170" s="141"/>
      <c r="H170" s="141"/>
      <c r="I170" s="141"/>
      <c r="J170" s="60"/>
      <c r="K170" s="60"/>
      <c r="L170" s="60"/>
      <c r="M170" s="83"/>
      <c r="N170" s="83"/>
      <c r="O170" s="83"/>
      <c r="P170" s="83"/>
      <c r="Q170" s="83"/>
      <c r="R170" s="60"/>
      <c r="S170" s="60"/>
      <c r="T170" s="60"/>
      <c r="U170" s="60"/>
      <c r="V170" s="60"/>
      <c r="W170" s="83"/>
      <c r="X170" s="12" t="s">
        <v>758</v>
      </c>
      <c r="Y170" s="12" t="s">
        <v>769</v>
      </c>
    </row>
    <row r="171" spans="1:25" s="13" customFormat="1" ht="78.75" hidden="1" x14ac:dyDescent="0.25">
      <c r="A171" s="57" t="s">
        <v>393</v>
      </c>
      <c r="B171" s="10" t="s">
        <v>696</v>
      </c>
      <c r="C171" s="190" t="s">
        <v>397</v>
      </c>
      <c r="D171" s="29" t="s">
        <v>392</v>
      </c>
      <c r="E171" s="96" t="s">
        <v>697</v>
      </c>
      <c r="F171" s="66" t="s">
        <v>391</v>
      </c>
      <c r="G171" s="105" t="s">
        <v>404</v>
      </c>
      <c r="H171" s="87" t="s">
        <v>736</v>
      </c>
      <c r="I171" s="147"/>
      <c r="J171" s="128"/>
      <c r="K171" s="128"/>
      <c r="L171" s="128"/>
      <c r="M171" s="116">
        <v>1</v>
      </c>
      <c r="N171" s="116">
        <v>1</v>
      </c>
      <c r="O171" s="116">
        <v>1</v>
      </c>
      <c r="P171" s="116"/>
      <c r="Q171" s="116"/>
      <c r="R171" s="128"/>
      <c r="S171" s="128"/>
      <c r="T171" s="128"/>
      <c r="U171" s="128"/>
      <c r="V171" s="128"/>
      <c r="W171" s="116">
        <v>3</v>
      </c>
      <c r="X171" s="12" t="s">
        <v>758</v>
      </c>
      <c r="Y171" s="12" t="s">
        <v>769</v>
      </c>
    </row>
    <row r="172" spans="1:25" s="13" customFormat="1" ht="45" hidden="1" x14ac:dyDescent="0.25">
      <c r="A172" s="58"/>
      <c r="B172" s="23"/>
      <c r="C172" s="52"/>
      <c r="D172" s="29" t="s">
        <v>519</v>
      </c>
      <c r="E172" s="96" t="s">
        <v>698</v>
      </c>
      <c r="F172" s="66" t="s">
        <v>682</v>
      </c>
      <c r="G172" s="141"/>
      <c r="H172" s="141"/>
      <c r="I172" s="168"/>
      <c r="J172" s="128"/>
      <c r="K172" s="128"/>
      <c r="L172" s="128"/>
      <c r="M172" s="116"/>
      <c r="N172" s="116"/>
      <c r="O172" s="116"/>
      <c r="P172" s="116"/>
      <c r="Q172" s="116"/>
      <c r="R172" s="128"/>
      <c r="S172" s="128"/>
      <c r="T172" s="128"/>
      <c r="U172" s="128"/>
      <c r="V172" s="128"/>
      <c r="W172" s="116"/>
      <c r="X172" s="12" t="s">
        <v>758</v>
      </c>
      <c r="Y172" s="12" t="s">
        <v>769</v>
      </c>
    </row>
    <row r="173" spans="1:25" s="13" customFormat="1" ht="130.5" hidden="1" customHeight="1" x14ac:dyDescent="0.25">
      <c r="A173" s="94"/>
      <c r="B173" s="18"/>
      <c r="C173" s="55"/>
      <c r="D173" s="29" t="s">
        <v>741</v>
      </c>
      <c r="E173" s="96" t="s">
        <v>709</v>
      </c>
      <c r="F173" s="66" t="s">
        <v>738</v>
      </c>
      <c r="G173" s="92"/>
      <c r="H173" s="92"/>
      <c r="I173" s="169"/>
      <c r="J173" s="128"/>
      <c r="K173" s="128"/>
      <c r="L173" s="128"/>
      <c r="M173" s="116"/>
      <c r="N173" s="128"/>
      <c r="O173" s="128"/>
      <c r="P173" s="128"/>
      <c r="Q173" s="128"/>
      <c r="R173" s="128"/>
      <c r="S173" s="128"/>
      <c r="T173" s="128"/>
      <c r="U173" s="128"/>
      <c r="V173" s="128"/>
      <c r="W173" s="116"/>
      <c r="X173" s="12" t="s">
        <v>758</v>
      </c>
      <c r="Y173" s="12" t="s">
        <v>769</v>
      </c>
    </row>
    <row r="174" spans="1:25" s="13" customFormat="1" ht="60" hidden="1" x14ac:dyDescent="0.25">
      <c r="A174" s="57" t="s">
        <v>422</v>
      </c>
      <c r="B174" s="10" t="s">
        <v>423</v>
      </c>
      <c r="C174" s="190" t="s">
        <v>398</v>
      </c>
      <c r="D174" s="29" t="s">
        <v>520</v>
      </c>
      <c r="E174" s="96" t="s">
        <v>699</v>
      </c>
      <c r="F174" s="66" t="s">
        <v>396</v>
      </c>
      <c r="G174" s="105" t="s">
        <v>405</v>
      </c>
      <c r="H174" s="87" t="s">
        <v>560</v>
      </c>
      <c r="I174" s="147"/>
      <c r="J174" s="116">
        <v>1</v>
      </c>
      <c r="K174" s="116"/>
      <c r="L174" s="116"/>
      <c r="M174" s="116">
        <v>1</v>
      </c>
      <c r="N174" s="128"/>
      <c r="O174" s="128"/>
      <c r="P174" s="128"/>
      <c r="Q174" s="128"/>
      <c r="R174" s="128"/>
      <c r="S174" s="128"/>
      <c r="T174" s="128"/>
      <c r="U174" s="128"/>
      <c r="V174" s="128"/>
      <c r="W174" s="116">
        <v>2</v>
      </c>
      <c r="X174" s="12" t="s">
        <v>758</v>
      </c>
      <c r="Y174" s="12" t="s">
        <v>769</v>
      </c>
    </row>
    <row r="175" spans="1:25" s="13" customFormat="1" ht="51" hidden="1" x14ac:dyDescent="0.25">
      <c r="A175" s="94"/>
      <c r="B175" s="18"/>
      <c r="C175" s="55"/>
      <c r="D175" s="29" t="s">
        <v>520</v>
      </c>
      <c r="E175" s="96" t="s">
        <v>700</v>
      </c>
      <c r="F175" s="66" t="s">
        <v>395</v>
      </c>
      <c r="G175" s="92"/>
      <c r="H175" s="92"/>
      <c r="I175" s="92"/>
      <c r="J175" s="83"/>
      <c r="K175" s="83"/>
      <c r="L175" s="83"/>
      <c r="M175" s="83"/>
      <c r="N175" s="60"/>
      <c r="O175" s="60"/>
      <c r="P175" s="60"/>
      <c r="Q175" s="60"/>
      <c r="R175" s="60"/>
      <c r="S175" s="60"/>
      <c r="T175" s="60"/>
      <c r="U175" s="60"/>
      <c r="V175" s="60"/>
      <c r="W175" s="83"/>
      <c r="X175" s="12" t="s">
        <v>758</v>
      </c>
      <c r="Y175" s="12" t="s">
        <v>770</v>
      </c>
    </row>
    <row r="176" spans="1:25" ht="45" hidden="1" customHeight="1" x14ac:dyDescent="0.25">
      <c r="A176" s="93" t="s">
        <v>50</v>
      </c>
      <c r="B176" s="60" t="s">
        <v>47</v>
      </c>
      <c r="C176" s="289" t="s">
        <v>689</v>
      </c>
      <c r="D176" s="290"/>
      <c r="E176" s="290"/>
      <c r="F176" s="290"/>
      <c r="G176" s="290"/>
      <c r="H176" s="290"/>
      <c r="I176" s="291"/>
      <c r="J176" s="291"/>
      <c r="K176" s="291"/>
      <c r="L176" s="291"/>
      <c r="M176" s="291"/>
      <c r="N176" s="291"/>
      <c r="O176" s="291"/>
      <c r="P176" s="291"/>
      <c r="Q176" s="291"/>
      <c r="R176" s="291"/>
      <c r="S176" s="291"/>
      <c r="T176" s="291"/>
      <c r="U176" s="291"/>
      <c r="V176" s="291"/>
      <c r="W176" s="292"/>
      <c r="X176" s="63"/>
      <c r="Y176" s="63"/>
    </row>
    <row r="177" spans="1:25" ht="126" hidden="1" x14ac:dyDescent="0.25">
      <c r="A177" s="57" t="s">
        <v>379</v>
      </c>
      <c r="B177" s="66" t="s">
        <v>380</v>
      </c>
      <c r="C177" s="24" t="s">
        <v>406</v>
      </c>
      <c r="D177" s="29" t="s">
        <v>748</v>
      </c>
      <c r="E177" s="96" t="s">
        <v>381</v>
      </c>
      <c r="F177" s="66" t="s">
        <v>408</v>
      </c>
      <c r="G177" s="104" t="s">
        <v>407</v>
      </c>
      <c r="H177" s="86" t="s">
        <v>564</v>
      </c>
      <c r="I177" s="170">
        <v>0.05</v>
      </c>
      <c r="J177" s="148">
        <v>0.06</v>
      </c>
      <c r="K177" s="148"/>
      <c r="L177" s="148"/>
      <c r="M177" s="148">
        <v>0.1</v>
      </c>
      <c r="N177" s="148">
        <v>0.15</v>
      </c>
      <c r="O177" s="148">
        <v>0.23</v>
      </c>
      <c r="P177" s="148">
        <v>0.33</v>
      </c>
      <c r="Q177" s="148">
        <v>0.45</v>
      </c>
      <c r="R177" s="148">
        <v>0.5</v>
      </c>
      <c r="S177" s="148">
        <v>0.55000000000000004</v>
      </c>
      <c r="T177" s="148">
        <v>0.6</v>
      </c>
      <c r="U177" s="171">
        <v>0.65</v>
      </c>
      <c r="V177" s="171">
        <v>0.75</v>
      </c>
      <c r="W177" s="171">
        <v>0.8</v>
      </c>
      <c r="X177" s="186" t="s">
        <v>760</v>
      </c>
      <c r="Y177" s="186" t="s">
        <v>710</v>
      </c>
    </row>
    <row r="178" spans="1:25" ht="110.25" hidden="1" customHeight="1" x14ac:dyDescent="0.25">
      <c r="A178" s="57" t="s">
        <v>384</v>
      </c>
      <c r="B178" s="10" t="s">
        <v>383</v>
      </c>
      <c r="C178" s="190" t="s">
        <v>409</v>
      </c>
      <c r="D178" s="29"/>
      <c r="E178" s="96" t="s">
        <v>387</v>
      </c>
      <c r="F178" s="66" t="s">
        <v>412</v>
      </c>
      <c r="G178" s="104" t="s">
        <v>413</v>
      </c>
      <c r="H178" s="86" t="s">
        <v>566</v>
      </c>
      <c r="I178" s="115">
        <v>10</v>
      </c>
      <c r="J178" s="116">
        <v>15</v>
      </c>
      <c r="K178" s="116"/>
      <c r="L178" s="116"/>
      <c r="M178" s="116">
        <v>18</v>
      </c>
      <c r="N178" s="116">
        <v>20</v>
      </c>
      <c r="O178" s="116">
        <v>23</v>
      </c>
      <c r="P178" s="116">
        <v>25</v>
      </c>
      <c r="Q178" s="116">
        <v>30</v>
      </c>
      <c r="R178" s="116">
        <v>33</v>
      </c>
      <c r="S178" s="116">
        <v>35</v>
      </c>
      <c r="T178" s="116">
        <v>38</v>
      </c>
      <c r="U178" s="116">
        <v>40</v>
      </c>
      <c r="V178" s="116">
        <v>45</v>
      </c>
      <c r="W178" s="116">
        <v>50</v>
      </c>
      <c r="X178" s="12" t="s">
        <v>758</v>
      </c>
      <c r="Y178" s="12" t="s">
        <v>458</v>
      </c>
    </row>
    <row r="179" spans="1:25" ht="126" hidden="1" x14ac:dyDescent="0.25">
      <c r="A179" s="99"/>
      <c r="B179" s="98"/>
      <c r="C179" s="31"/>
      <c r="D179" s="29"/>
      <c r="E179" s="96" t="s">
        <v>388</v>
      </c>
      <c r="F179" s="34" t="s">
        <v>410</v>
      </c>
      <c r="G179" s="105" t="s">
        <v>563</v>
      </c>
      <c r="H179" s="85" t="s">
        <v>565</v>
      </c>
      <c r="I179" s="150">
        <v>20</v>
      </c>
      <c r="J179" s="147">
        <v>20</v>
      </c>
      <c r="K179" s="147"/>
      <c r="L179" s="147"/>
      <c r="M179" s="147">
        <v>22</v>
      </c>
      <c r="N179" s="147">
        <v>25</v>
      </c>
      <c r="O179" s="147">
        <v>28</v>
      </c>
      <c r="P179" s="147">
        <v>30</v>
      </c>
      <c r="Q179" s="147">
        <v>30</v>
      </c>
      <c r="R179" s="147">
        <v>30</v>
      </c>
      <c r="S179" s="147">
        <v>30</v>
      </c>
      <c r="T179" s="147">
        <v>35</v>
      </c>
      <c r="U179" s="147">
        <v>40</v>
      </c>
      <c r="V179" s="147">
        <v>45</v>
      </c>
      <c r="W179" s="147">
        <v>50</v>
      </c>
      <c r="X179" s="12" t="s">
        <v>758</v>
      </c>
      <c r="Y179" s="100" t="s">
        <v>458</v>
      </c>
    </row>
    <row r="180" spans="1:25" ht="39.75" hidden="1" customHeight="1" x14ac:dyDescent="0.25">
      <c r="A180" s="99"/>
      <c r="B180" s="98"/>
      <c r="C180" s="98"/>
      <c r="D180" s="29"/>
      <c r="E180" s="96" t="s">
        <v>389</v>
      </c>
      <c r="F180" s="34" t="s">
        <v>411</v>
      </c>
      <c r="G180" s="160"/>
      <c r="H180" s="88"/>
      <c r="I180" s="88"/>
      <c r="J180" s="141"/>
      <c r="K180" s="141"/>
      <c r="L180" s="141"/>
      <c r="M180" s="89"/>
      <c r="N180" s="141"/>
      <c r="O180" s="141"/>
      <c r="P180" s="141"/>
      <c r="Q180" s="141"/>
      <c r="R180" s="141"/>
      <c r="S180" s="141"/>
      <c r="T180" s="141"/>
      <c r="U180" s="159"/>
      <c r="V180" s="159"/>
      <c r="W180" s="161"/>
      <c r="X180" s="12" t="s">
        <v>758</v>
      </c>
      <c r="Y180" s="101" t="s">
        <v>458</v>
      </c>
    </row>
    <row r="181" spans="1:25" ht="81.75" hidden="1" customHeight="1" x14ac:dyDescent="0.25">
      <c r="A181" s="8"/>
      <c r="B181" s="19"/>
      <c r="C181" s="19"/>
      <c r="D181" s="49"/>
      <c r="E181" s="97" t="s">
        <v>390</v>
      </c>
      <c r="F181" s="102" t="s">
        <v>414</v>
      </c>
      <c r="G181" s="141"/>
      <c r="H181" s="88"/>
      <c r="I181" s="88"/>
      <c r="J181" s="141"/>
      <c r="K181" s="141"/>
      <c r="L181" s="141"/>
      <c r="M181" s="89"/>
      <c r="N181" s="141"/>
      <c r="O181" s="141"/>
      <c r="P181" s="141"/>
      <c r="Q181" s="141"/>
      <c r="R181" s="141"/>
      <c r="S181" s="141"/>
      <c r="T181" s="141"/>
      <c r="U181" s="159"/>
      <c r="V181" s="159"/>
      <c r="W181" s="161"/>
      <c r="X181" s="12" t="s">
        <v>758</v>
      </c>
      <c r="Y181" s="101" t="s">
        <v>458</v>
      </c>
    </row>
    <row r="182" spans="1:25" ht="99" hidden="1" customHeight="1" x14ac:dyDescent="0.25">
      <c r="A182" s="10" t="s">
        <v>393</v>
      </c>
      <c r="B182" s="66" t="s">
        <v>394</v>
      </c>
      <c r="C182" s="24" t="s">
        <v>438</v>
      </c>
      <c r="D182" s="29" t="s">
        <v>749</v>
      </c>
      <c r="E182" s="96" t="s">
        <v>401</v>
      </c>
      <c r="F182" s="66" t="s">
        <v>416</v>
      </c>
      <c r="G182" s="160"/>
      <c r="H182" s="88"/>
      <c r="I182" s="88"/>
      <c r="J182" s="141"/>
      <c r="K182" s="141"/>
      <c r="L182" s="141"/>
      <c r="M182" s="89"/>
      <c r="N182" s="141"/>
      <c r="O182" s="141"/>
      <c r="P182" s="141"/>
      <c r="Q182" s="141"/>
      <c r="R182" s="141"/>
      <c r="S182" s="141"/>
      <c r="T182" s="141"/>
      <c r="U182" s="159"/>
      <c r="V182" s="159"/>
      <c r="W182" s="161"/>
      <c r="X182" s="186" t="s">
        <v>760</v>
      </c>
      <c r="Y182" s="101" t="s">
        <v>710</v>
      </c>
    </row>
    <row r="183" spans="1:25" ht="137.25" hidden="1" customHeight="1" x14ac:dyDescent="0.25">
      <c r="A183" s="66" t="s">
        <v>399</v>
      </c>
      <c r="B183" s="66" t="s">
        <v>400</v>
      </c>
      <c r="C183" s="201" t="s">
        <v>737</v>
      </c>
      <c r="D183" s="29" t="s">
        <v>750</v>
      </c>
      <c r="E183" s="96" t="s">
        <v>402</v>
      </c>
      <c r="F183" s="201" t="s">
        <v>417</v>
      </c>
      <c r="G183" s="106"/>
      <c r="H183" s="90"/>
      <c r="I183" s="90"/>
      <c r="J183" s="113"/>
      <c r="K183" s="113"/>
      <c r="L183" s="113"/>
      <c r="M183" s="112"/>
      <c r="N183" s="113"/>
      <c r="O183" s="113"/>
      <c r="P183" s="113"/>
      <c r="Q183" s="113"/>
      <c r="R183" s="113"/>
      <c r="S183" s="113"/>
      <c r="T183" s="113"/>
      <c r="U183" s="113"/>
      <c r="V183" s="113"/>
      <c r="W183" s="112"/>
      <c r="X183" s="186" t="s">
        <v>760</v>
      </c>
      <c r="Y183" s="28" t="s">
        <v>710</v>
      </c>
    </row>
    <row r="184" spans="1:25" ht="15" hidden="1" x14ac:dyDescent="0.25">
      <c r="A184" s="316"/>
      <c r="B184" s="317"/>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row>
  </sheetData>
  <autoFilter ref="A6:AA183">
    <filterColumn colId="23">
      <filters>
        <filter val="Заместитель главы по социальным вопросам"/>
      </filters>
    </filterColumn>
    <filterColumn colId="24">
      <filters>
        <filter val="Социальное управление"/>
        <filter val="Социальное управление совместно с ГБУ РС(Я) &quot;Алданская центральная районная больница&quot;"/>
        <filter val="Социальное управление совместно с ГБУ Управление соцзащиты"/>
        <filter val="Социальное управление совместно с ГКУ Управление соцзащиты"/>
      </filters>
    </filterColumn>
  </autoFilter>
  <mergeCells count="47">
    <mergeCell ref="A2:L2"/>
    <mergeCell ref="X2:Y2"/>
    <mergeCell ref="C13:W13"/>
    <mergeCell ref="H4:H5"/>
    <mergeCell ref="X1:Y1"/>
    <mergeCell ref="A3:A5"/>
    <mergeCell ref="B3:C3"/>
    <mergeCell ref="D3:D5"/>
    <mergeCell ref="E3:F3"/>
    <mergeCell ref="G3:H3"/>
    <mergeCell ref="I3:W3"/>
    <mergeCell ref="X3:X5"/>
    <mergeCell ref="Y3:Y5"/>
    <mergeCell ref="B4:B5"/>
    <mergeCell ref="C4:C5"/>
    <mergeCell ref="E4:E5"/>
    <mergeCell ref="F4:F5"/>
    <mergeCell ref="G4:G5"/>
    <mergeCell ref="I4:I5"/>
    <mergeCell ref="J4:Q4"/>
    <mergeCell ref="R4:W4"/>
    <mergeCell ref="C7:W7"/>
    <mergeCell ref="C8:W8"/>
    <mergeCell ref="C165:H165"/>
    <mergeCell ref="C176:W176"/>
    <mergeCell ref="A184:Y184"/>
    <mergeCell ref="C116:W116"/>
    <mergeCell ref="F135:F138"/>
    <mergeCell ref="D139:D140"/>
    <mergeCell ref="D141:D142"/>
    <mergeCell ref="C143:W143"/>
    <mergeCell ref="C146:W146"/>
    <mergeCell ref="C150:W150"/>
    <mergeCell ref="C159:Y159"/>
    <mergeCell ref="C160:Y160"/>
    <mergeCell ref="C109:W109"/>
    <mergeCell ref="C24:W24"/>
    <mergeCell ref="C29:W29"/>
    <mergeCell ref="C36:W36"/>
    <mergeCell ref="C37:W37"/>
    <mergeCell ref="C42:W42"/>
    <mergeCell ref="C52:W52"/>
    <mergeCell ref="C60:W60"/>
    <mergeCell ref="C71:W71"/>
    <mergeCell ref="C75:W75"/>
    <mergeCell ref="C76:W76"/>
    <mergeCell ref="C46:W4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План мероприятий Стратегии</vt:lpstr>
      <vt:lpstr>Отдел орган деятельности</vt:lpstr>
      <vt:lpstr>Управление культуры</vt:lpstr>
      <vt:lpstr>Соцзащита</vt:lpstr>
      <vt:lpstr>Больница</vt:lpstr>
      <vt:lpstr>АПТ</vt:lpstr>
      <vt:lpstr>Медколледж</vt:lpstr>
      <vt:lpstr>Департамент образования</vt:lpstr>
      <vt:lpstr>Социальное управление</vt:lpstr>
      <vt:lpstr>ЗИУ</vt:lpstr>
      <vt:lpstr>Управление промышленности</vt:lpstr>
      <vt:lpstr>УСХ</vt:lpstr>
      <vt:lpstr>СУС</vt:lpstr>
      <vt:lpstr>Зам по экономике и финансам</vt:lpstr>
      <vt:lpstr>Финансовое управление</vt:lpstr>
      <vt:lpstr>Управление экономики</vt:lpstr>
      <vt:lpstr>'План мероприятий Стратегии'!Область_печати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comp81</dc:creator>
  <cp:lastModifiedBy>Елена</cp:lastModifiedBy>
  <cp:lastPrinted>2020-02-17T05:55:32Z</cp:lastPrinted>
  <dcterms:created xsi:type="dcterms:W3CDTF">2018-08-02T23:21:46Z</dcterms:created>
  <dcterms:modified xsi:type="dcterms:W3CDTF">2020-03-18T00:06:45Z</dcterms:modified>
</cp:coreProperties>
</file>