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575" windowHeight="12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90" i="1"/>
  <c r="C98" s="1"/>
  <c r="C85"/>
  <c r="C83"/>
  <c r="C61"/>
  <c r="C44"/>
  <c r="C28"/>
  <c r="C29"/>
  <c r="C31"/>
  <c r="C32"/>
  <c r="C79"/>
  <c r="C74"/>
  <c r="C72"/>
  <c r="C70"/>
  <c r="C62"/>
  <c r="C60"/>
  <c r="C58"/>
  <c r="C56"/>
  <c r="C48"/>
  <c r="C41"/>
  <c r="C40"/>
  <c r="C39"/>
  <c r="C38"/>
  <c r="C37"/>
  <c r="C36"/>
  <c r="C35"/>
  <c r="C34"/>
  <c r="C25"/>
  <c r="C17"/>
</calcChain>
</file>

<file path=xl/sharedStrings.xml><?xml version="1.0" encoding="utf-8"?>
<sst xmlns="http://schemas.openxmlformats.org/spreadsheetml/2006/main" count="169" uniqueCount="112">
  <si>
    <t>Приложение № 4</t>
  </si>
  <si>
    <t>к решению Алданского районного Совета</t>
  </si>
  <si>
    <t>«О бюджете муниципального образования</t>
  </si>
  <si>
    <t>«Алданский район» на 2012 год»</t>
  </si>
  <si>
    <t>Приложение № 7</t>
  </si>
  <si>
    <t>от 28.12.2011 № 29-1</t>
  </si>
  <si>
    <t xml:space="preserve">Объем межбюджетных трансфертов предоставляемых бюджетам поселений из бюджета муниципального образования «Алданский район» на 2012  год </t>
  </si>
  <si>
    <t>№</t>
  </si>
  <si>
    <t>Наименование, наименование поселения</t>
  </si>
  <si>
    <t>Сумма, тыс.рублей</t>
  </si>
  <si>
    <t>Дотация на выравнивание уровня бюджетной обеспеченности, в том числе:</t>
  </si>
  <si>
    <t>1.1</t>
  </si>
  <si>
    <t>МО «Город Алдан»</t>
  </si>
  <si>
    <t>1.2</t>
  </si>
  <si>
    <t>МО «Город Томмот»</t>
  </si>
  <si>
    <t>1.3</t>
  </si>
  <si>
    <t>МО «Поселок Н-Куранах»</t>
  </si>
  <si>
    <t>1.4</t>
  </si>
  <si>
    <t>МО «Поселок Ленинский»</t>
  </si>
  <si>
    <t>1.5</t>
  </si>
  <si>
    <t>МО «Беллетский наслег»</t>
  </si>
  <si>
    <t>1.6</t>
  </si>
  <si>
    <t>МО «Чагдинский наслег»</t>
  </si>
  <si>
    <t>1.7</t>
  </si>
  <si>
    <t>МО «Наслег Анамы»</t>
  </si>
  <si>
    <t xml:space="preserve">Субвенция на выполнение государственных полномочий по государственной  регистрации актов гражданского состояния </t>
  </si>
  <si>
    <t>2.1</t>
  </si>
  <si>
    <t>2.2</t>
  </si>
  <si>
    <t>2.3</t>
  </si>
  <si>
    <t>2.4</t>
  </si>
  <si>
    <t>2.5</t>
  </si>
  <si>
    <t>2.6</t>
  </si>
  <si>
    <t>Субвенция на выполнение государственных полномочий по осуществлению первичного воинского учета на территориях, где отсутствуют военные комиссариаты</t>
  </si>
  <si>
    <t>3.1</t>
  </si>
  <si>
    <t>3.2</t>
  </si>
  <si>
    <t>3.3</t>
  </si>
  <si>
    <t>3.4</t>
  </si>
  <si>
    <t>3.5</t>
  </si>
  <si>
    <t>3.6</t>
  </si>
  <si>
    <t>4</t>
  </si>
  <si>
    <t>Иные межбюджетные трансферты на содержание межселенных дорог</t>
  </si>
  <si>
    <t>4.1</t>
  </si>
  <si>
    <t>4.2</t>
  </si>
  <si>
    <t>5.</t>
  </si>
  <si>
    <t>Дотация на поддержку мер  по обеспечению  сбалансированности местных бюджетов</t>
  </si>
  <si>
    <t>5.1</t>
  </si>
  <si>
    <t>МО "Город Алдан"</t>
  </si>
  <si>
    <t>5.2</t>
  </si>
  <si>
    <t>МО "Город Томмот"</t>
  </si>
  <si>
    <t>6.</t>
  </si>
  <si>
    <t>Субсидия на проведение энергоэффективного капитального ремонта многоквартирных домов</t>
  </si>
  <si>
    <t>6.1</t>
  </si>
  <si>
    <t>6.2</t>
  </si>
  <si>
    <t>6.3</t>
  </si>
  <si>
    <t>6.4</t>
  </si>
  <si>
    <t>6.5</t>
  </si>
  <si>
    <t>6.6</t>
  </si>
  <si>
    <t>6.7</t>
  </si>
  <si>
    <t>7</t>
  </si>
  <si>
    <t>Субсидия на проведение энергоэффективного капитального ремонта многоквартирных домов (ТСЖ)</t>
  </si>
  <si>
    <t>7.1</t>
  </si>
  <si>
    <t>8</t>
  </si>
  <si>
    <t>Cубсидии на софинансироваение расходов местных бюджетов , связанных с использованием земельных участков, предназначенных для взлета-посадки воздушных судов (посадочных площадок)</t>
  </si>
  <si>
    <t>8.1</t>
  </si>
  <si>
    <t>9</t>
  </si>
  <si>
    <t>Субсидии на реализацию движения добрых дел "Моя Якутия в 21 веке"</t>
  </si>
  <si>
    <t>9.1</t>
  </si>
  <si>
    <t>10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</si>
  <si>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</si>
  <si>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10.1</t>
  </si>
  <si>
    <t>10.2</t>
  </si>
  <si>
    <t>10.3</t>
  </si>
  <si>
    <t>10.4</t>
  </si>
  <si>
    <t>10.5</t>
  </si>
  <si>
    <t>10.6</t>
  </si>
  <si>
    <t>10.7</t>
  </si>
  <si>
    <t>11</t>
  </si>
  <si>
    <t>Субсидия на софинансирование программ по энергосбережению и повышению энергетической эффективности</t>
  </si>
  <si>
    <t>11.1</t>
  </si>
  <si>
    <t>12</t>
  </si>
  <si>
    <t>Субсидия на реализацию программы "Градостроительное планирование развития территорий. Снижение административных барьеров в области строительства"(Подготовка генеральных планов поселений республики)</t>
  </si>
  <si>
    <t>12.1</t>
  </si>
  <si>
    <t>13</t>
  </si>
  <si>
    <t>Субсидия на ремонт дворовых территорий</t>
  </si>
  <si>
    <t>13.1</t>
  </si>
  <si>
    <t>14</t>
  </si>
  <si>
    <t>14.1</t>
  </si>
  <si>
    <t>14.2</t>
  </si>
  <si>
    <t>14.3</t>
  </si>
  <si>
    <t>ИТОГО</t>
  </si>
  <si>
    <t>Председатель Алданского</t>
  </si>
  <si>
    <t xml:space="preserve">районного Совета                                                                С.П. Жаворонков </t>
  </si>
  <si>
    <t>5.3</t>
  </si>
  <si>
    <t>15</t>
  </si>
  <si>
    <t>Иные межбюджетные трансферты на ликвидацию ЧС</t>
  </si>
  <si>
    <t>15.1</t>
  </si>
  <si>
    <t>16.1</t>
  </si>
  <si>
    <t>Субсидия на установку приборов учета используемых энергоресурсов</t>
  </si>
  <si>
    <t>16</t>
  </si>
  <si>
    <t>16.2</t>
  </si>
  <si>
    <t>16.3</t>
  </si>
  <si>
    <t>16.4</t>
  </si>
  <si>
    <t>от 31.10.2012 № 34-1</t>
  </si>
  <si>
    <t>17</t>
  </si>
  <si>
    <t>17.1</t>
  </si>
  <si>
    <t>17.2</t>
  </si>
  <si>
    <t>17.3</t>
  </si>
  <si>
    <t>17.4</t>
  </si>
  <si>
    <t>17.5</t>
  </si>
  <si>
    <t>17.6</t>
  </si>
  <si>
    <t>17.7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</si>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</sst>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0" fillId="0" borderId="6" xfId="0" applyNumberFormat="1" applyBorder="1"/>
    <xf numFmtId="164" fontId="0" fillId="2" borderId="6" xfId="0" applyNumberFormat="1" applyFill="1" applyBorder="1"/>
    <xf numFmtId="0" fontId="1" fillId="0" borderId="5" xfId="0" applyFont="1" applyBorder="1" applyAlignment="1">
      <alignment horizontal="justify" vertical="top" wrapText="1"/>
    </xf>
    <xf numFmtId="164" fontId="1" fillId="0" borderId="6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top" wrapText="1"/>
    </xf>
    <xf numFmtId="49" fontId="3" fillId="0" borderId="4" xfId="0" applyNumberFormat="1" applyFont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0" xfId="0" applyFont="1"/>
    <xf numFmtId="164" fontId="3" fillId="0" borderId="7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49" fontId="3" fillId="0" borderId="8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7" fillId="0" borderId="5" xfId="1" applyFont="1" applyFill="1" applyBorder="1" applyAlignment="1">
      <alignment wrapText="1"/>
    </xf>
    <xf numFmtId="0" fontId="7" fillId="0" borderId="9" xfId="1" applyFont="1" applyFill="1" applyBorder="1" applyAlignment="1">
      <alignment wrapText="1"/>
    </xf>
    <xf numFmtId="0" fontId="3" fillId="0" borderId="9" xfId="0" applyFont="1" applyBorder="1" applyAlignment="1">
      <alignment vertical="top" wrapText="1"/>
    </xf>
    <xf numFmtId="164" fontId="5" fillId="0" borderId="0" xfId="0" applyNumberFormat="1" applyFont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justify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0" fillId="0" borderId="0" xfId="0" applyNumberFormat="1"/>
    <xf numFmtId="0" fontId="1" fillId="0" borderId="0" xfId="0" applyFont="1"/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3" fillId="0" borderId="0" xfId="0" applyFont="1" applyAlignment="1">
      <alignment horizontal="center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justify" vertical="top" wrapText="1"/>
    </xf>
    <xf numFmtId="164" fontId="1" fillId="0" borderId="6" xfId="0" applyNumberFormat="1" applyFont="1" applyBorder="1" applyAlignment="1">
      <alignment horizontal="right" vertical="top" wrapText="1"/>
    </xf>
    <xf numFmtId="0" fontId="8" fillId="0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"/>
  <sheetViews>
    <sheetView tabSelected="1" topLeftCell="A76" workbookViewId="0">
      <selection activeCell="A90" sqref="A90:C97"/>
    </sheetView>
  </sheetViews>
  <sheetFormatPr defaultRowHeight="15"/>
  <cols>
    <col min="1" max="1" width="5.85546875" customWidth="1"/>
    <col min="2" max="2" width="60.85546875" customWidth="1"/>
    <col min="3" max="3" width="17.5703125" customWidth="1"/>
    <col min="5" max="5" width="11.85546875" bestFit="1" customWidth="1"/>
  </cols>
  <sheetData>
    <row r="1" spans="1:3">
      <c r="C1" s="1" t="s">
        <v>0</v>
      </c>
    </row>
    <row r="2" spans="1:3">
      <c r="C2" s="1" t="s">
        <v>1</v>
      </c>
    </row>
    <row r="3" spans="1:3">
      <c r="C3" s="1" t="s">
        <v>2</v>
      </c>
    </row>
    <row r="4" spans="1:3">
      <c r="C4" s="1" t="s">
        <v>3</v>
      </c>
    </row>
    <row r="5" spans="1:3">
      <c r="C5" s="2" t="s">
        <v>102</v>
      </c>
    </row>
    <row r="6" spans="1:3">
      <c r="A6" s="1"/>
      <c r="C6" s="1" t="s">
        <v>4</v>
      </c>
    </row>
    <row r="7" spans="1:3">
      <c r="A7" s="1"/>
      <c r="C7" s="1" t="s">
        <v>1</v>
      </c>
    </row>
    <row r="8" spans="1:3">
      <c r="A8" s="1"/>
      <c r="C8" s="1" t="s">
        <v>2</v>
      </c>
    </row>
    <row r="9" spans="1:3">
      <c r="A9" s="1"/>
      <c r="C9" s="1" t="s">
        <v>3</v>
      </c>
    </row>
    <row r="10" spans="1:3">
      <c r="A10" s="1"/>
      <c r="C10" s="2" t="s">
        <v>5</v>
      </c>
    </row>
    <row r="11" spans="1:3">
      <c r="A11" s="1"/>
      <c r="C11" s="1"/>
    </row>
    <row r="12" spans="1:3" ht="11.25" customHeight="1">
      <c r="A12" s="1"/>
    </row>
    <row r="13" spans="1:3">
      <c r="A13" s="37" t="s">
        <v>6</v>
      </c>
      <c r="B13" s="37"/>
      <c r="C13" s="37"/>
    </row>
    <row r="14" spans="1:3" ht="15.75" thickBot="1">
      <c r="A14" s="37"/>
      <c r="B14" s="37"/>
      <c r="C14" s="37"/>
    </row>
    <row r="15" spans="1:3" ht="5.25" hidden="1" customHeight="1" thickBot="1">
      <c r="A15" s="3"/>
    </row>
    <row r="16" spans="1:3" ht="24.75" customHeight="1">
      <c r="A16" s="4" t="s">
        <v>7</v>
      </c>
      <c r="B16" s="5" t="s">
        <v>8</v>
      </c>
      <c r="C16" s="6" t="s">
        <v>9</v>
      </c>
    </row>
    <row r="17" spans="1:3" ht="25.5">
      <c r="A17" s="7">
        <v>1</v>
      </c>
      <c r="B17" s="8" t="s">
        <v>10</v>
      </c>
      <c r="C17" s="9">
        <f>SUM(C18:C24)</f>
        <v>128783</v>
      </c>
    </row>
    <row r="18" spans="1:3">
      <c r="A18" s="10" t="s">
        <v>11</v>
      </c>
      <c r="B18" s="11" t="s">
        <v>12</v>
      </c>
      <c r="C18" s="12">
        <v>23933.7</v>
      </c>
    </row>
    <row r="19" spans="1:3">
      <c r="A19" s="10" t="s">
        <v>13</v>
      </c>
      <c r="B19" s="11" t="s">
        <v>14</v>
      </c>
      <c r="C19" s="13">
        <v>37745.300000000003</v>
      </c>
    </row>
    <row r="20" spans="1:3">
      <c r="A20" s="10" t="s">
        <v>15</v>
      </c>
      <c r="B20" s="14" t="s">
        <v>16</v>
      </c>
      <c r="C20" s="13">
        <v>13025.4</v>
      </c>
    </row>
    <row r="21" spans="1:3">
      <c r="A21" s="10" t="s">
        <v>17</v>
      </c>
      <c r="B21" s="14" t="s">
        <v>18</v>
      </c>
      <c r="C21" s="12">
        <v>21438.6</v>
      </c>
    </row>
    <row r="22" spans="1:3">
      <c r="A22" s="10" t="s">
        <v>19</v>
      </c>
      <c r="B22" s="14" t="s">
        <v>20</v>
      </c>
      <c r="C22" s="12">
        <v>15806.3</v>
      </c>
    </row>
    <row r="23" spans="1:3">
      <c r="A23" s="10" t="s">
        <v>21</v>
      </c>
      <c r="B23" s="14" t="s">
        <v>22</v>
      </c>
      <c r="C23" s="12">
        <v>7650.7</v>
      </c>
    </row>
    <row r="24" spans="1:3">
      <c r="A24" s="10" t="s">
        <v>23</v>
      </c>
      <c r="B24" s="14" t="s">
        <v>24</v>
      </c>
      <c r="C24" s="12">
        <v>9183</v>
      </c>
    </row>
    <row r="25" spans="1:3" ht="33.75" customHeight="1">
      <c r="A25" s="38">
        <v>2</v>
      </c>
      <c r="B25" s="39" t="s">
        <v>25</v>
      </c>
      <c r="C25" s="40">
        <f>C27+C28+C29+C30+C31+C32</f>
        <v>214</v>
      </c>
    </row>
    <row r="26" spans="1:3" hidden="1">
      <c r="A26" s="38"/>
      <c r="B26" s="39"/>
      <c r="C26" s="40"/>
    </row>
    <row r="27" spans="1:3">
      <c r="A27" s="10" t="s">
        <v>26</v>
      </c>
      <c r="B27" s="11" t="s">
        <v>14</v>
      </c>
      <c r="C27" s="15">
        <v>100</v>
      </c>
    </row>
    <row r="28" spans="1:3">
      <c r="A28" s="10" t="s">
        <v>27</v>
      </c>
      <c r="B28" s="14" t="s">
        <v>16</v>
      </c>
      <c r="C28" s="15">
        <f>60+14</f>
        <v>74</v>
      </c>
    </row>
    <row r="29" spans="1:3">
      <c r="A29" s="10" t="s">
        <v>28</v>
      </c>
      <c r="B29" s="14" t="s">
        <v>18</v>
      </c>
      <c r="C29" s="15">
        <f>5+1.25</f>
        <v>6.25</v>
      </c>
    </row>
    <row r="30" spans="1:3">
      <c r="A30" s="10" t="s">
        <v>29</v>
      </c>
      <c r="B30" s="14" t="s">
        <v>20</v>
      </c>
      <c r="C30" s="15">
        <v>30</v>
      </c>
    </row>
    <row r="31" spans="1:3">
      <c r="A31" s="10" t="s">
        <v>30</v>
      </c>
      <c r="B31" s="14" t="s">
        <v>22</v>
      </c>
      <c r="C31" s="15">
        <f>2.5-0.625</f>
        <v>1.875</v>
      </c>
    </row>
    <row r="32" spans="1:3" ht="13.5" customHeight="1">
      <c r="A32" s="41" t="s">
        <v>31</v>
      </c>
      <c r="B32" s="42" t="s">
        <v>24</v>
      </c>
      <c r="C32" s="43">
        <f>2.5-0.625</f>
        <v>1.875</v>
      </c>
    </row>
    <row r="33" spans="1:3" hidden="1">
      <c r="A33" s="41"/>
      <c r="B33" s="42"/>
      <c r="C33" s="43"/>
    </row>
    <row r="34" spans="1:3" ht="38.25">
      <c r="A34" s="17">
        <v>3</v>
      </c>
      <c r="B34" s="8" t="s">
        <v>32</v>
      </c>
      <c r="C34" s="9">
        <f>C35+C36+C37+C38+C39+C40</f>
        <v>2211.9159999999997</v>
      </c>
    </row>
    <row r="35" spans="1:3">
      <c r="A35" s="10" t="s">
        <v>33</v>
      </c>
      <c r="B35" s="11" t="s">
        <v>14</v>
      </c>
      <c r="C35" s="15">
        <f>763.189+5.755</f>
        <v>768.94399999999996</v>
      </c>
    </row>
    <row r="36" spans="1:3">
      <c r="A36" s="10" t="s">
        <v>34</v>
      </c>
      <c r="B36" s="14" t="s">
        <v>16</v>
      </c>
      <c r="C36" s="18">
        <f>761.937+5.129</f>
        <v>767.06600000000003</v>
      </c>
    </row>
    <row r="37" spans="1:3">
      <c r="A37" s="10" t="s">
        <v>35</v>
      </c>
      <c r="B37" s="14" t="s">
        <v>18</v>
      </c>
      <c r="C37" s="15">
        <f>324.967+2.21</f>
        <v>327.17699999999996</v>
      </c>
    </row>
    <row r="38" spans="1:3">
      <c r="A38" s="10" t="s">
        <v>36</v>
      </c>
      <c r="B38" s="14" t="s">
        <v>20</v>
      </c>
      <c r="C38" s="15">
        <f>165.409+2.569</f>
        <v>167.97799999999998</v>
      </c>
    </row>
    <row r="39" spans="1:3">
      <c r="A39" s="10" t="s">
        <v>37</v>
      </c>
      <c r="B39" s="14" t="s">
        <v>22</v>
      </c>
      <c r="C39" s="15">
        <f>89.135+4.498</f>
        <v>93.63300000000001</v>
      </c>
    </row>
    <row r="40" spans="1:3">
      <c r="A40" s="10" t="s">
        <v>38</v>
      </c>
      <c r="B40" s="14" t="s">
        <v>24</v>
      </c>
      <c r="C40" s="15">
        <f>84.792+2.326</f>
        <v>87.117999999999995</v>
      </c>
    </row>
    <row r="41" spans="1:3" s="20" customFormat="1">
      <c r="A41" s="17" t="s">
        <v>39</v>
      </c>
      <c r="B41" s="19" t="s">
        <v>40</v>
      </c>
      <c r="C41" s="9">
        <f>C42+C43</f>
        <v>250</v>
      </c>
    </row>
    <row r="42" spans="1:3">
      <c r="A42" s="10" t="s">
        <v>41</v>
      </c>
      <c r="B42" s="14" t="s">
        <v>18</v>
      </c>
      <c r="C42" s="15"/>
    </row>
    <row r="43" spans="1:3">
      <c r="A43" s="10" t="s">
        <v>42</v>
      </c>
      <c r="B43" s="14" t="s">
        <v>22</v>
      </c>
      <c r="C43" s="15">
        <v>250</v>
      </c>
    </row>
    <row r="44" spans="1:3" ht="25.5">
      <c r="A44" s="17" t="s">
        <v>43</v>
      </c>
      <c r="B44" s="19" t="s">
        <v>44</v>
      </c>
      <c r="C44" s="21">
        <f>C45+C46+C47</f>
        <v>2862</v>
      </c>
    </row>
    <row r="45" spans="1:3">
      <c r="A45" s="10" t="s">
        <v>45</v>
      </c>
      <c r="B45" s="14" t="s">
        <v>46</v>
      </c>
      <c r="C45" s="22">
        <v>1822.4</v>
      </c>
    </row>
    <row r="46" spans="1:3">
      <c r="A46" s="10" t="s">
        <v>47</v>
      </c>
      <c r="B46" s="14" t="s">
        <v>48</v>
      </c>
      <c r="C46" s="22">
        <v>634.1</v>
      </c>
    </row>
    <row r="47" spans="1:3">
      <c r="A47" s="25" t="s">
        <v>92</v>
      </c>
      <c r="B47" s="16" t="s">
        <v>22</v>
      </c>
      <c r="C47" s="22">
        <v>405.5</v>
      </c>
    </row>
    <row r="48" spans="1:3" s="20" customFormat="1" ht="25.5">
      <c r="A48" s="23" t="s">
        <v>49</v>
      </c>
      <c r="B48" s="24" t="s">
        <v>50</v>
      </c>
      <c r="C48" s="21">
        <f>C49+C50+C51+C52+C53+C54+C55</f>
        <v>4491.0000000000009</v>
      </c>
    </row>
    <row r="49" spans="1:3">
      <c r="A49" s="25" t="s">
        <v>51</v>
      </c>
      <c r="B49" s="11" t="s">
        <v>12</v>
      </c>
      <c r="C49" s="22">
        <v>2217.34</v>
      </c>
    </row>
    <row r="50" spans="1:3">
      <c r="A50" s="25" t="s">
        <v>52</v>
      </c>
      <c r="B50" s="11" t="s">
        <v>14</v>
      </c>
      <c r="C50" s="22">
        <v>998.75</v>
      </c>
    </row>
    <row r="51" spans="1:3">
      <c r="A51" s="25" t="s">
        <v>53</v>
      </c>
      <c r="B51" s="14" t="s">
        <v>16</v>
      </c>
      <c r="C51" s="22">
        <v>216.28</v>
      </c>
    </row>
    <row r="52" spans="1:3">
      <c r="A52" s="25" t="s">
        <v>54</v>
      </c>
      <c r="B52" s="14" t="s">
        <v>18</v>
      </c>
      <c r="C52" s="22">
        <v>1010.16</v>
      </c>
    </row>
    <row r="53" spans="1:3">
      <c r="A53" s="25" t="s">
        <v>55</v>
      </c>
      <c r="B53" s="14" t="s">
        <v>20</v>
      </c>
      <c r="C53" s="22"/>
    </row>
    <row r="54" spans="1:3">
      <c r="A54" s="25" t="s">
        <v>56</v>
      </c>
      <c r="B54" s="14" t="s">
        <v>22</v>
      </c>
      <c r="C54" s="22">
        <v>26.67</v>
      </c>
    </row>
    <row r="55" spans="1:3">
      <c r="A55" s="25" t="s">
        <v>57</v>
      </c>
      <c r="B55" s="14" t="s">
        <v>24</v>
      </c>
      <c r="C55" s="22">
        <v>21.8</v>
      </c>
    </row>
    <row r="56" spans="1:3" ht="25.5">
      <c r="A56" s="23" t="s">
        <v>58</v>
      </c>
      <c r="B56" s="24" t="s">
        <v>59</v>
      </c>
      <c r="C56" s="21">
        <f>C57</f>
        <v>3337.99</v>
      </c>
    </row>
    <row r="57" spans="1:3">
      <c r="A57" s="25" t="s">
        <v>60</v>
      </c>
      <c r="B57" s="14" t="s">
        <v>18</v>
      </c>
      <c r="C57" s="22">
        <v>3337.99</v>
      </c>
    </row>
    <row r="58" spans="1:3" s="20" customFormat="1" ht="34.5">
      <c r="A58" s="23" t="s">
        <v>61</v>
      </c>
      <c r="B58" s="26" t="s">
        <v>62</v>
      </c>
      <c r="C58" s="21">
        <f>C59</f>
        <v>365.48164000000003</v>
      </c>
    </row>
    <row r="59" spans="1:3">
      <c r="A59" s="25" t="s">
        <v>63</v>
      </c>
      <c r="B59" s="14" t="s">
        <v>22</v>
      </c>
      <c r="C59" s="22">
        <v>365.48164000000003</v>
      </c>
    </row>
    <row r="60" spans="1:3" s="20" customFormat="1">
      <c r="A60" s="23" t="s">
        <v>64</v>
      </c>
      <c r="B60" s="27" t="s">
        <v>65</v>
      </c>
      <c r="C60" s="21">
        <f>C61</f>
        <v>0</v>
      </c>
    </row>
    <row r="61" spans="1:3">
      <c r="A61" s="25" t="s">
        <v>66</v>
      </c>
      <c r="B61" s="14" t="s">
        <v>24</v>
      </c>
      <c r="C61" s="22">
        <f>1000-1000</f>
        <v>0</v>
      </c>
    </row>
    <row r="62" spans="1:3" s="20" customFormat="1" ht="38.25" customHeight="1">
      <c r="A62" s="23" t="s">
        <v>67</v>
      </c>
      <c r="B62" s="26" t="s">
        <v>68</v>
      </c>
      <c r="C62" s="21">
        <f>C63+C64+C65+C66+C67+C68+C69</f>
        <v>3500</v>
      </c>
    </row>
    <row r="63" spans="1:3">
      <c r="A63" s="25" t="s">
        <v>69</v>
      </c>
      <c r="B63" s="11" t="s">
        <v>12</v>
      </c>
      <c r="C63" s="22">
        <v>500</v>
      </c>
    </row>
    <row r="64" spans="1:3">
      <c r="A64" s="25" t="s">
        <v>70</v>
      </c>
      <c r="B64" s="11" t="s">
        <v>14</v>
      </c>
      <c r="C64" s="22">
        <v>500</v>
      </c>
    </row>
    <row r="65" spans="1:5">
      <c r="A65" s="25" t="s">
        <v>71</v>
      </c>
      <c r="B65" s="14" t="s">
        <v>16</v>
      </c>
      <c r="C65" s="22">
        <v>500</v>
      </c>
    </row>
    <row r="66" spans="1:5">
      <c r="A66" s="25" t="s">
        <v>72</v>
      </c>
      <c r="B66" s="14" t="s">
        <v>18</v>
      </c>
      <c r="C66" s="22">
        <v>500</v>
      </c>
    </row>
    <row r="67" spans="1:5">
      <c r="A67" s="25" t="s">
        <v>73</v>
      </c>
      <c r="B67" s="14" t="s">
        <v>20</v>
      </c>
      <c r="C67" s="22">
        <v>500</v>
      </c>
    </row>
    <row r="68" spans="1:5">
      <c r="A68" s="25" t="s">
        <v>74</v>
      </c>
      <c r="B68" s="14" t="s">
        <v>22</v>
      </c>
      <c r="C68" s="22">
        <v>500</v>
      </c>
    </row>
    <row r="69" spans="1:5">
      <c r="A69" s="25" t="s">
        <v>75</v>
      </c>
      <c r="B69" s="14" t="s">
        <v>24</v>
      </c>
      <c r="C69" s="22">
        <v>500</v>
      </c>
    </row>
    <row r="70" spans="1:5" s="20" customFormat="1" ht="25.5">
      <c r="A70" s="23" t="s">
        <v>76</v>
      </c>
      <c r="B70" s="24" t="s">
        <v>77</v>
      </c>
      <c r="C70" s="21">
        <f>C71</f>
        <v>4657.7139999999999</v>
      </c>
    </row>
    <row r="71" spans="1:5">
      <c r="A71" s="25" t="s">
        <v>78</v>
      </c>
      <c r="B71" s="11" t="s">
        <v>12</v>
      </c>
      <c r="C71" s="22">
        <v>4657.7139999999999</v>
      </c>
    </row>
    <row r="72" spans="1:5" s="20" customFormat="1" ht="51">
      <c r="A72" s="23" t="s">
        <v>79</v>
      </c>
      <c r="B72" s="28" t="s">
        <v>80</v>
      </c>
      <c r="C72" s="21">
        <f>C73</f>
        <v>245</v>
      </c>
    </row>
    <row r="73" spans="1:5">
      <c r="A73" s="25" t="s">
        <v>81</v>
      </c>
      <c r="B73" s="14" t="s">
        <v>24</v>
      </c>
      <c r="C73" s="22">
        <v>245</v>
      </c>
    </row>
    <row r="74" spans="1:5" s="20" customFormat="1">
      <c r="A74" s="23" t="s">
        <v>82</v>
      </c>
      <c r="B74" s="24" t="s">
        <v>83</v>
      </c>
      <c r="C74" s="21">
        <f>C75+C76+C77+C78</f>
        <v>23031.583000000002</v>
      </c>
      <c r="E74" s="29"/>
    </row>
    <row r="75" spans="1:5">
      <c r="A75" s="25" t="s">
        <v>84</v>
      </c>
      <c r="B75" s="11" t="s">
        <v>12</v>
      </c>
      <c r="C75" s="22">
        <v>9299.4930000000004</v>
      </c>
    </row>
    <row r="76" spans="1:5">
      <c r="A76" s="25"/>
      <c r="B76" s="11" t="s">
        <v>14</v>
      </c>
      <c r="C76" s="22">
        <v>5000</v>
      </c>
    </row>
    <row r="77" spans="1:5">
      <c r="A77" s="25"/>
      <c r="B77" s="14" t="s">
        <v>16</v>
      </c>
      <c r="C77" s="22">
        <v>3500</v>
      </c>
    </row>
    <row r="78" spans="1:5">
      <c r="A78" s="25"/>
      <c r="B78" s="14" t="s">
        <v>18</v>
      </c>
      <c r="C78" s="22">
        <v>5232.09</v>
      </c>
    </row>
    <row r="79" spans="1:5" s="20" customFormat="1" ht="51">
      <c r="A79" s="23" t="s">
        <v>85</v>
      </c>
      <c r="B79" s="24" t="s">
        <v>68</v>
      </c>
      <c r="C79" s="21">
        <f>C80+C81+C82</f>
        <v>7249.0999999999995</v>
      </c>
    </row>
    <row r="80" spans="1:5">
      <c r="A80" s="25" t="s">
        <v>86</v>
      </c>
      <c r="B80" s="11" t="s">
        <v>12</v>
      </c>
      <c r="C80" s="22">
        <v>3852.6</v>
      </c>
    </row>
    <row r="81" spans="1:3">
      <c r="A81" s="25" t="s">
        <v>87</v>
      </c>
      <c r="B81" s="11" t="s">
        <v>14</v>
      </c>
      <c r="C81" s="22">
        <v>3192.8</v>
      </c>
    </row>
    <row r="82" spans="1:3">
      <c r="A82" s="25" t="s">
        <v>88</v>
      </c>
      <c r="B82" s="14" t="s">
        <v>24</v>
      </c>
      <c r="C82" s="22">
        <v>203.7</v>
      </c>
    </row>
    <row r="83" spans="1:3" s="20" customFormat="1">
      <c r="A83" s="23" t="s">
        <v>93</v>
      </c>
      <c r="B83" s="19" t="s">
        <v>94</v>
      </c>
      <c r="C83" s="21">
        <f>C84</f>
        <v>200</v>
      </c>
    </row>
    <row r="84" spans="1:3">
      <c r="A84" s="25" t="s">
        <v>95</v>
      </c>
      <c r="B84" s="11" t="s">
        <v>12</v>
      </c>
      <c r="C84" s="22">
        <v>200</v>
      </c>
    </row>
    <row r="85" spans="1:3" s="20" customFormat="1">
      <c r="A85" s="23" t="s">
        <v>98</v>
      </c>
      <c r="B85" s="26" t="s">
        <v>97</v>
      </c>
      <c r="C85" s="21">
        <f>C86+C87+C88+C89</f>
        <v>1515</v>
      </c>
    </row>
    <row r="86" spans="1:3">
      <c r="A86" s="25" t="s">
        <v>96</v>
      </c>
      <c r="B86" s="11" t="s">
        <v>12</v>
      </c>
      <c r="C86" s="22">
        <v>1000</v>
      </c>
    </row>
    <row r="87" spans="1:3">
      <c r="A87" s="25" t="s">
        <v>99</v>
      </c>
      <c r="B87" s="11" t="s">
        <v>14</v>
      </c>
      <c r="C87" s="22">
        <v>275</v>
      </c>
    </row>
    <row r="88" spans="1:3">
      <c r="A88" s="25" t="s">
        <v>100</v>
      </c>
      <c r="B88" s="35" t="s">
        <v>16</v>
      </c>
      <c r="C88" s="22">
        <v>130</v>
      </c>
    </row>
    <row r="89" spans="1:3">
      <c r="A89" s="25" t="s">
        <v>101</v>
      </c>
      <c r="B89" s="35" t="s">
        <v>18</v>
      </c>
      <c r="C89" s="22">
        <v>110</v>
      </c>
    </row>
    <row r="90" spans="1:3" s="20" customFormat="1" ht="38.25">
      <c r="A90" s="23" t="s">
        <v>103</v>
      </c>
      <c r="B90" s="44" t="s">
        <v>111</v>
      </c>
      <c r="C90" s="21">
        <f>C91+C92+C93+C94+C95+C96+C97</f>
        <v>28.858500000000003</v>
      </c>
    </row>
    <row r="91" spans="1:3">
      <c r="A91" s="25" t="s">
        <v>104</v>
      </c>
      <c r="B91" s="11" t="s">
        <v>12</v>
      </c>
      <c r="C91" s="22">
        <v>19.988499999999998</v>
      </c>
    </row>
    <row r="92" spans="1:3">
      <c r="A92" s="25" t="s">
        <v>105</v>
      </c>
      <c r="B92" s="11" t="s">
        <v>14</v>
      </c>
      <c r="C92" s="22">
        <v>4.2</v>
      </c>
    </row>
    <row r="93" spans="1:3">
      <c r="A93" s="25" t="s">
        <v>106</v>
      </c>
      <c r="B93" s="36" t="s">
        <v>16</v>
      </c>
      <c r="C93" s="22">
        <v>2</v>
      </c>
    </row>
    <row r="94" spans="1:3">
      <c r="A94" s="25" t="s">
        <v>107</v>
      </c>
      <c r="B94" s="36" t="s">
        <v>18</v>
      </c>
      <c r="C94" s="22">
        <v>0.85</v>
      </c>
    </row>
    <row r="95" spans="1:3">
      <c r="A95" s="25" t="s">
        <v>108</v>
      </c>
      <c r="B95" s="36" t="s">
        <v>20</v>
      </c>
      <c r="C95" s="22">
        <v>0.98</v>
      </c>
    </row>
    <row r="96" spans="1:3">
      <c r="A96" s="25" t="s">
        <v>109</v>
      </c>
      <c r="B96" s="36" t="s">
        <v>22</v>
      </c>
      <c r="C96" s="22">
        <v>0.42</v>
      </c>
    </row>
    <row r="97" spans="1:3">
      <c r="A97" s="25" t="s">
        <v>110</v>
      </c>
      <c r="B97" s="36" t="s">
        <v>24</v>
      </c>
      <c r="C97" s="22">
        <v>0.42</v>
      </c>
    </row>
    <row r="98" spans="1:3" ht="15.75" thickBot="1">
      <c r="A98" s="30"/>
      <c r="B98" s="31" t="s">
        <v>89</v>
      </c>
      <c r="C98" s="32">
        <f>C17+C25+C34+C41+C44+C48+C56+C58+C60+C62+C70+C72+C74+C79+C83+C85+C90</f>
        <v>182942.64314000003</v>
      </c>
    </row>
    <row r="99" spans="1:3">
      <c r="C99" s="33"/>
    </row>
    <row r="101" spans="1:3">
      <c r="B101" s="34" t="s">
        <v>90</v>
      </c>
    </row>
    <row r="102" spans="1:3">
      <c r="B102" s="34" t="s">
        <v>91</v>
      </c>
    </row>
  </sheetData>
  <mergeCells count="7">
    <mergeCell ref="A13:C14"/>
    <mergeCell ref="A25:A26"/>
    <mergeCell ref="B25:B26"/>
    <mergeCell ref="C25:C26"/>
    <mergeCell ref="A32:A33"/>
    <mergeCell ref="B32:B33"/>
    <mergeCell ref="C32:C33"/>
  </mergeCells>
  <pageMargins left="0.7" right="0.7" top="0.75" bottom="0.75" header="0.3" footer="0.3"/>
  <pageSetup paperSize="9"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2012-10-31T23:52:57Z</cp:lastPrinted>
  <dcterms:created xsi:type="dcterms:W3CDTF">2012-10-22T06:00:14Z</dcterms:created>
  <dcterms:modified xsi:type="dcterms:W3CDTF">2012-10-31T23:53:22Z</dcterms:modified>
</cp:coreProperties>
</file>